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9" activeTab="11"/>
  </bookViews>
  <sheets>
    <sheet name="JANVIER 2016" sheetId="1" r:id="rId1"/>
    <sheet name="FEVRIER 2016" sheetId="2" r:id="rId2"/>
    <sheet name="MARS 2016" sheetId="3" r:id="rId3"/>
    <sheet name="AVRIL 2016" sheetId="4" r:id="rId4"/>
    <sheet name="MAI 2016" sheetId="5" r:id="rId5"/>
    <sheet name="JUIN 2016" sheetId="6" r:id="rId6"/>
    <sheet name="JUILLET 2016" sheetId="7" r:id="rId7"/>
    <sheet name="AOÛT 2016" sheetId="8" r:id="rId8"/>
    <sheet name="SEPTEMBRE 2016" sheetId="9" r:id="rId9"/>
    <sheet name="OCTOBRE 2016" sheetId="10" r:id="rId10"/>
    <sheet name="NOVEMBRE 2016" sheetId="11" r:id="rId11"/>
    <sheet name="DECEMBRE 2016" sheetId="12" r:id="rId12"/>
  </sheets>
  <calcPr calcId="124519" concurrentCalc="0"/>
</workbook>
</file>

<file path=xl/calcChain.xml><?xml version="1.0" encoding="utf-8"?>
<calcChain xmlns="http://schemas.openxmlformats.org/spreadsheetml/2006/main">
  <c r="F60" i="12"/>
  <c r="F58"/>
  <c r="E58"/>
  <c r="F27"/>
  <c r="E55"/>
  <c r="E44"/>
  <c r="E40"/>
  <c r="E36"/>
  <c r="E31"/>
  <c r="F62" i="11"/>
  <c r="E62"/>
  <c r="F64" s="1"/>
  <c r="F57" i="10"/>
  <c r="E57"/>
  <c r="F59" s="1"/>
  <c r="F52" i="9"/>
  <c r="F50"/>
  <c r="E50"/>
  <c r="F63" i="8"/>
  <c r="F61"/>
  <c r="E61"/>
  <c r="F45" i="7"/>
  <c r="E45"/>
  <c r="F47" s="1"/>
  <c r="F53" i="6"/>
  <c r="E53"/>
  <c r="F55" s="1"/>
  <c r="F44" i="5"/>
  <c r="F42"/>
  <c r="E42"/>
  <c r="F53" i="4"/>
  <c r="F51"/>
  <c r="E51"/>
  <c r="F44" i="3"/>
  <c r="E44"/>
  <c r="F46" s="1"/>
  <c r="F52" i="2"/>
  <c r="E52"/>
  <c r="F54" s="1"/>
  <c r="I44" i="1"/>
  <c r="F44"/>
  <c r="E44"/>
  <c r="E20" i="12"/>
  <c r="E18"/>
  <c r="E16"/>
  <c r="E13"/>
  <c r="E11"/>
  <c r="E6"/>
  <c r="E60" i="11"/>
  <c r="E49"/>
  <c r="E46"/>
  <c r="E30"/>
</calcChain>
</file>

<file path=xl/sharedStrings.xml><?xml version="1.0" encoding="utf-8"?>
<sst xmlns="http://schemas.openxmlformats.org/spreadsheetml/2006/main" count="655" uniqueCount="383">
  <si>
    <t>DATE</t>
  </si>
  <si>
    <t>PIECE N°</t>
  </si>
  <si>
    <t>DESIGNATION</t>
  </si>
  <si>
    <t>ENTREE</t>
  </si>
  <si>
    <t>SORTIE</t>
  </si>
  <si>
    <t>APPORT CAISSE - RETRAIT CHEQUE BANQUE BIETRY</t>
  </si>
  <si>
    <t>CARBURANT JIMNY</t>
  </si>
  <si>
    <t>TOTAL</t>
  </si>
  <si>
    <t>REPORT DECEMBRE 2015</t>
  </si>
  <si>
    <t>TRANSFERT CREDIT ORANGE (+3G JANVIER)</t>
  </si>
  <si>
    <t>TRANSFERT CREDIT ORANGE (JUDICAEL + TANOH)</t>
  </si>
  <si>
    <t>RELIURES</t>
  </si>
  <si>
    <t>FOURNITURES - SOCOCE ZONE 3</t>
  </si>
  <si>
    <t>VENTES AU COMPTANT DU 06/01</t>
  </si>
  <si>
    <t>VENTES AU COMPTANT DU 07/01</t>
  </si>
  <si>
    <t>VENTES AU COMPTANT DU 08/01</t>
  </si>
  <si>
    <t>FRAIS TAXI - SEMAINE DU 04/01 AU 09/01</t>
  </si>
  <si>
    <t>TRANSFERT CREDIT ORANGE (MARIE-LAURE)</t>
  </si>
  <si>
    <t>FOURNITURES - PAPIGRAPH</t>
  </si>
  <si>
    <t>FOURNITURES - BERNABE</t>
  </si>
  <si>
    <t>VENTES AU COMPTANT DU 12/01</t>
  </si>
  <si>
    <t>TRANSFERT CREDIT ORANGE</t>
  </si>
  <si>
    <t>VENTES AU COMPTANT DU 15/01</t>
  </si>
  <si>
    <t>FRAIS TAXI - SEMAINE DU 11/01 AU 16/01</t>
  </si>
  <si>
    <t>FOURNITURES - EDA FROID</t>
  </si>
  <si>
    <t>VENTES AU COMPTANT DU 18/01</t>
  </si>
  <si>
    <t>TRANSFERT CREDIT ORANGE (JUDICAEL)</t>
  </si>
  <si>
    <t>TREFF RESIDENCE</t>
  </si>
  <si>
    <t>TRANSFERT CREDIT ORANGE (TANOH)</t>
  </si>
  <si>
    <t>FRAIS TAXI - SEMAINE DU 18/01 AU 23/01</t>
  </si>
  <si>
    <t>VENTES AU COMPTANT DU 25/01</t>
  </si>
  <si>
    <t>VENTES AU COMPTANT DU 26/01</t>
  </si>
  <si>
    <t>PONT HKB</t>
  </si>
  <si>
    <t>AVANCE SUR SALAIRE JANVIER 2016 - JUDICAEL</t>
  </si>
  <si>
    <t>RESIDENCE LES TOURTERELLES</t>
  </si>
  <si>
    <t>FRAIS TAXI - SEMAINE DU 25/01 AU 30/01</t>
  </si>
  <si>
    <t>REPORT JANVIER 2016</t>
  </si>
  <si>
    <t>SALAIRE JANVIER 2016 - MARIE-LAURE</t>
  </si>
  <si>
    <t>TRANSFERT CREDIT ORANGE (+3G FEVRIER)</t>
  </si>
  <si>
    <t>VENTES AU COMPTANT DU 02/02</t>
  </si>
  <si>
    <t>VERSEMENT ESPECES BANQUE BIETRY</t>
  </si>
  <si>
    <t>VENTES AU COMPTANT DU 03/02</t>
  </si>
  <si>
    <t>ACHAT &amp; INSTALLATION DU LOGICIEL SYSCOA REVISE</t>
  </si>
  <si>
    <t>FRAIS TAXI - SEMAINE DU 01/02 AU 06/02</t>
  </si>
  <si>
    <t>FOURNITURES - SAKO SOULEYMANE</t>
  </si>
  <si>
    <t>APPORT CAISSE - RETRAIT CHEQUE BANQUE MARINE</t>
  </si>
  <si>
    <t>ACHAT MOTO</t>
  </si>
  <si>
    <t>VENTES AU COMPTANT DU 09/02</t>
  </si>
  <si>
    <t>PLOMBIER</t>
  </si>
  <si>
    <t>PANAME CAFE - ETB</t>
  </si>
  <si>
    <t>ENTRETIEN CLIMATISATION</t>
  </si>
  <si>
    <t>x2 GILETS - PORT</t>
  </si>
  <si>
    <t>ENTREE PORT</t>
  </si>
  <si>
    <t>VENTES AU COMPTANT DU 11/02</t>
  </si>
  <si>
    <t>VENTES AU COMPTANT DU 12/02</t>
  </si>
  <si>
    <t>MARY'S - LASSIRE INDUSTRIE + SNPC</t>
  </si>
  <si>
    <t>FRAIS TAXI - SEMAINE DU 08/02 AU 13/02</t>
  </si>
  <si>
    <t>VENTES AU COMPTANT DU 16/02</t>
  </si>
  <si>
    <t>VENTES AU COMPTANT DU 17/02</t>
  </si>
  <si>
    <t>COMMISSIONS MARIE-LAURE - JANVIER 2016</t>
  </si>
  <si>
    <t>VENTES AU COMPTANT DU 19/02</t>
  </si>
  <si>
    <t>REPARATION MOTO</t>
  </si>
  <si>
    <t>FRAIS TAXI - SEMAINE DU 15/02 AU 20/02</t>
  </si>
  <si>
    <t>AVANCE SUR SALAIRE FEVRIER 2016 - JUDICAEL</t>
  </si>
  <si>
    <t>VENTES AU COMPTANT DU 24/02</t>
  </si>
  <si>
    <t>VENTES AU COMPTANT DU 25/02</t>
  </si>
  <si>
    <t>CARBURANT KTM</t>
  </si>
  <si>
    <t>VENTES AU COMPTANT DU 26/02</t>
  </si>
  <si>
    <t>REPARATION MOTO + VIDANGE</t>
  </si>
  <si>
    <t>VENTES AU COMPTANT DU 27/02</t>
  </si>
  <si>
    <t>FRAIS TAXI - SEMAINE DU 22/02 AU 27/02</t>
  </si>
  <si>
    <t>VENTES AU COMPTANT DU 29/02</t>
  </si>
  <si>
    <t>REPORT FEVRIER 2016</t>
  </si>
  <si>
    <t>TRANSFERT CREDIT ORANGE (+3G MARS)</t>
  </si>
  <si>
    <t>APPORT CAISSE - CAR LINES</t>
  </si>
  <si>
    <t>VENTES AU COMPTANT DU 03/03</t>
  </si>
  <si>
    <t>VENTES AU COMPTANT DU 04/03</t>
  </si>
  <si>
    <t>FRAIS TAXI - SEMAINE DU 01/03 AU 05/03</t>
  </si>
  <si>
    <t>CADENAS MOTO</t>
  </si>
  <si>
    <t>PANAME - CI.COM-GROUP</t>
  </si>
  <si>
    <t>FRAIS TAXI - SEMAINE DU 07/03 AU 12/03</t>
  </si>
  <si>
    <t>ACOMPTE 70% - COLORPRO</t>
  </si>
  <si>
    <t>DROITS DE RECHERCHE - ATTESTATION DE PATENTE</t>
  </si>
  <si>
    <t>VENTES AU COMPTANT DU 15/03</t>
  </si>
  <si>
    <t>AVANCE SUR SALAIRE MARS 2016 - JUDICAEL</t>
  </si>
  <si>
    <t>SOLDE - COLORPRO</t>
  </si>
  <si>
    <t>FRAIS TAXI - SEMAINE DU 14/03 AU 19/03</t>
  </si>
  <si>
    <t>TAXE PUBLICITAIRE - KANSAI COMMUNICATION</t>
  </si>
  <si>
    <t>VENTES AU COMPTANT DU 21/03</t>
  </si>
  <si>
    <t>FACTURE SODECI</t>
  </si>
  <si>
    <t>VENTES AU COMPTANT DU 23/03</t>
  </si>
  <si>
    <t>COUVERTURES ETATS FINANCIERS ANNEE 2015</t>
  </si>
  <si>
    <t>CODE IMPORT - EXPORT</t>
  </si>
  <si>
    <t>FOURNITURES - ADJARATOU</t>
  </si>
  <si>
    <t>VENTES AU COMPTANT DU 25/03</t>
  </si>
  <si>
    <t>FRAIS TAXI - SEMAINE DU 21/03 AU 26/03</t>
  </si>
  <si>
    <t>VENTES AU COMPTANT DU 30/03</t>
  </si>
  <si>
    <t>FOURNITURES - KEITA &amp; FRE</t>
  </si>
  <si>
    <t>VENTES AU COMPTANT DU 31/03</t>
  </si>
  <si>
    <t>MAQUIS TEMPS LIBRE - SCTII</t>
  </si>
  <si>
    <t>REPORT MARS 2016</t>
  </si>
  <si>
    <t>RECHARGES ORANGE</t>
  </si>
  <si>
    <t>VENTES AU COMPTANT DU 01/04</t>
  </si>
  <si>
    <t>VIDANGE KTM</t>
  </si>
  <si>
    <t>VENTES AU COMPTANT DU 06/04</t>
  </si>
  <si>
    <t>VENTES AU COMPTANT DU 07/04</t>
  </si>
  <si>
    <t>TACO STOP - SCTII</t>
  </si>
  <si>
    <t>FRAIS TAXI - SEMAINE DU 04/04 AU 09/04</t>
  </si>
  <si>
    <t>FOURNITURES - M2A</t>
  </si>
  <si>
    <t>VENTES AU COMPTANT DU 12/04</t>
  </si>
  <si>
    <t>FOURNITURES - NOUR DESIGN</t>
  </si>
  <si>
    <t>VENTES AU COMPTANT DU 14/04</t>
  </si>
  <si>
    <t>VENTES AU COMPTANT DU 15/04</t>
  </si>
  <si>
    <t>VENTES AU COMPTANT DU 16/04</t>
  </si>
  <si>
    <t>FRAIS TAXI - SEMAINE DU 11/04 AU 16/04</t>
  </si>
  <si>
    <t>VENTES AU COMPTANT DU 20/04</t>
  </si>
  <si>
    <t>AVANCE SUR SALAIRE AVRIL 2016 - JUDICAEL</t>
  </si>
  <si>
    <t>FOURNITURES - DIRECTION GENERALE DES IMPOTS</t>
  </si>
  <si>
    <t>VENTES AU COMPTANT DU 23/04</t>
  </si>
  <si>
    <t>FRAIS TAXI - SEMAINE DU 18/04 AU 23/04</t>
  </si>
  <si>
    <t>FOURNITURES - SICOMEX</t>
  </si>
  <si>
    <t>VENTES AU COMPTANT DU 25/04</t>
  </si>
  <si>
    <t>LA TERRASSE</t>
  </si>
  <si>
    <t>REGLEMENT BOLLORE 0001662629</t>
  </si>
  <si>
    <t>VENTES AU COMPTANT DU 26/04</t>
  </si>
  <si>
    <t>VENTES AU COMPTANT DU 27/04</t>
  </si>
  <si>
    <t>MENUISIER</t>
  </si>
  <si>
    <t>POUSSE POUSSE - MENUISIER</t>
  </si>
  <si>
    <t>FRAIS TAXI - SEMAINE DU 25/04 AU 30/04</t>
  </si>
  <si>
    <t>REPORT AVRIL 2016</t>
  </si>
  <si>
    <t>TELEPHONE FIXE - ORANGE</t>
  </si>
  <si>
    <t>RECHARGE FIXE - ORANGE</t>
  </si>
  <si>
    <t>AVANCE SUR SALAIRE MAI 2016 - JUDICAEL</t>
  </si>
  <si>
    <t>PRESTATIONS COMPTABLES - MIVA MANAGEMENT</t>
  </si>
  <si>
    <t>VENTES AU COMPTANT DU 04/05</t>
  </si>
  <si>
    <t>FRAIS TAXI - SEMAINE DU 02/05 AU 07/05</t>
  </si>
  <si>
    <t>REGLEMENT CHEQUE IMPAYE ETB</t>
  </si>
  <si>
    <t>VENTES AU COMPTANT DU 09/05</t>
  </si>
  <si>
    <t>FOURNITURES - SIRADJI SALISSOU</t>
  </si>
  <si>
    <t>FRAIS HEBERGEMENT M. ROUCHER</t>
  </si>
  <si>
    <t>VENTES AU COMPTANT DU 13/05</t>
  </si>
  <si>
    <t>FRAIS TAXI - SEMAINE DU 09/05 AU 14/05</t>
  </si>
  <si>
    <t>REPARATION ET ENTRETIEN KTM</t>
  </si>
  <si>
    <t>VENTES AU COMPTANT DU 14/05</t>
  </si>
  <si>
    <t>VENTES AU COMPTANT DU 18/05</t>
  </si>
  <si>
    <t>VENTES AU COMPTANT DU 19/05</t>
  </si>
  <si>
    <t>VENTES AU COMPTANT DU 20/05</t>
  </si>
  <si>
    <t>FRAIS TAXI - SEMAINE DU 16/05 AU 21/05</t>
  </si>
  <si>
    <t>AVANCE SUR SALAIRE MAI 2016 - TANOH</t>
  </si>
  <si>
    <t>FORMATION GESCOM - MIVA MANAGEMENT</t>
  </si>
  <si>
    <t>VENTES AU COMPTANT DU 25/05</t>
  </si>
  <si>
    <t>VENTES AU COMPTANT DU 26/05</t>
  </si>
  <si>
    <t>VENTES AU COMPTANT DU 27/05</t>
  </si>
  <si>
    <t>VENTES AU COMPTANT DU 28/05</t>
  </si>
  <si>
    <t>FRAIS TAXI - SEMAINE DU 23/05 AU 28/05</t>
  </si>
  <si>
    <t>VENTES AU COMPTANT DU 30/05</t>
  </si>
  <si>
    <t>VENTES AU COMPTANT DU 31/05</t>
  </si>
  <si>
    <t>REPORT MAI 2016</t>
  </si>
  <si>
    <t>VENTES AU COMPTANT DU 01/06</t>
  </si>
  <si>
    <t>VENTES AU COMPTANT DU 02/06</t>
  </si>
  <si>
    <t>VENTES AU COMPTANT DU 03/06</t>
  </si>
  <si>
    <t>VENTES AU COMPTANT DU 04/06</t>
  </si>
  <si>
    <t>FRAIS TAXI - SEMAINE DU 01/06 AU 04/06</t>
  </si>
  <si>
    <t>LE RALLYE - SOS</t>
  </si>
  <si>
    <t>VENTES AU COMPTANT DU 07/06</t>
  </si>
  <si>
    <t>VENTES AU COMPTANT DU 08/06</t>
  </si>
  <si>
    <t>HUILE VIDANGE KTM</t>
  </si>
  <si>
    <t>VENTES AU COMPTANT DU 09/06</t>
  </si>
  <si>
    <t>VENTES AU COMPTANT DU 10/06</t>
  </si>
  <si>
    <t>FRAIS TAXI - SEMAINE DU 06/06 AU 11/06</t>
  </si>
  <si>
    <t>AVANCE SUR SALAIRE JUIN 2016 - JUDICAEL</t>
  </si>
  <si>
    <t>AVANCE SUR SALAIRE JUIN 2016 - PIERRE-LOUIS</t>
  </si>
  <si>
    <t>VENTES AU COMPTANT DU 15/06</t>
  </si>
  <si>
    <t>VENTES AU COMPTANT DU 17/06</t>
  </si>
  <si>
    <t>FRAIS TAXI - SEMAINE DU 13/06 AU 18/06</t>
  </si>
  <si>
    <t>VENTES AU COMPTANT DU 18/06</t>
  </si>
  <si>
    <t>VENTES AU COMPTANT DU 20/06</t>
  </si>
  <si>
    <t>VENTES AU COMPTANT DU 21/06</t>
  </si>
  <si>
    <t>TIMBRES FISCAUX</t>
  </si>
  <si>
    <t>AVANCE SUR SALAIRE JUIN 2016 - TANOH</t>
  </si>
  <si>
    <t>VENTES AU COMPTANT DU 23/06</t>
  </si>
  <si>
    <t>VENTES AU COMPTANT DU 24/06</t>
  </si>
  <si>
    <t>FRAIS TAXI - SEMAINE DU 20/06 AU 25/06</t>
  </si>
  <si>
    <t>VENTES AU COMPTANT DU 28/06</t>
  </si>
  <si>
    <t>VENTES AU COMPTANT DU 29/06</t>
  </si>
  <si>
    <t>VENTES AU COMPTANT DU 30/06</t>
  </si>
  <si>
    <t>FRAIS TAXI - SEMAINE DU 27/06 AU 30/06</t>
  </si>
  <si>
    <t>REPORT JUIN 2016</t>
  </si>
  <si>
    <t>VENTES AU COMPTANT DU 01/07</t>
  </si>
  <si>
    <t>VENTES AU COMPTANT DU 05/07</t>
  </si>
  <si>
    <t>AVANCE SUR SALAIRE JUILLET 2016 - PIERRE-LOUIS</t>
  </si>
  <si>
    <t>AVANCE SUR SALAIRE JUILLET 2016 - JUDICAEL</t>
  </si>
  <si>
    <t>VENTES AU COMPTANT DU 08/07</t>
  </si>
  <si>
    <t>VENTES AU COMPTANT DU 09/07</t>
  </si>
  <si>
    <t>FRAIS TAXI - SEMAINE DU 04/07 AU 09/07</t>
  </si>
  <si>
    <t>MANUTENTION - HYSTER</t>
  </si>
  <si>
    <t>AVANCE SUR SALAIRE JUILLET 2016 - TANOH</t>
  </si>
  <si>
    <t>RECHARGES FIXE - ORANGE</t>
  </si>
  <si>
    <t>RECHARGE ORANGE</t>
  </si>
  <si>
    <t>VENTES AU COMPTANT DU 18/07</t>
  </si>
  <si>
    <t>LA BOULE BLEUE - SDIPM</t>
  </si>
  <si>
    <t>VENTES AU COMPTANT DU 20/07</t>
  </si>
  <si>
    <t>LE RALLYE - 2II IVOIRE INGENIERIE</t>
  </si>
  <si>
    <t>PANAME CAFE - INPROBOIS</t>
  </si>
  <si>
    <t>VENTES AU COMPTANT DU 21/07</t>
  </si>
  <si>
    <t>FRAIS TAXI - SEMAINE DU 18/07 AU 23/07</t>
  </si>
  <si>
    <t>VENTES AU COMPTANT DU 25/07</t>
  </si>
  <si>
    <t>VENTES AU COMPTANT DU 26/07</t>
  </si>
  <si>
    <t>VIDANGE + ENTRETIEN KTM</t>
  </si>
  <si>
    <t>VENTES AU COMPTANT DU 28/07</t>
  </si>
  <si>
    <t>VENTES AU COMPTANT DU 29/07</t>
  </si>
  <si>
    <t>FRAIS TAXI - SEMAINE DU 25/07 AU 30/07</t>
  </si>
  <si>
    <t>VENTES AU COMPTANT DU 30/07</t>
  </si>
  <si>
    <t>REPORT JUILLET 2016</t>
  </si>
  <si>
    <t>AVANCE SUR SALAIRE AOÛT 2016 - JUDICAEL</t>
  </si>
  <si>
    <t>VENTES AU COMPTANT DU 03/08</t>
  </si>
  <si>
    <t>VENTES AU COMPTANT DU 05/08</t>
  </si>
  <si>
    <t>FOURNITURES - M2A DISTRIBUTION</t>
  </si>
  <si>
    <t>FRAIS TAXI - SEMAINE DU 01/08 AU 06/08</t>
  </si>
  <si>
    <t>FOURNITURES - HYPER CASINO</t>
  </si>
  <si>
    <t>FACTURE RETOUR DU 10/08</t>
  </si>
  <si>
    <t>VENTES AU COMPTANT DU 10/08</t>
  </si>
  <si>
    <t>VENTES AU COMPTANT DU 12/08</t>
  </si>
  <si>
    <t>FOURNITURES - TECHNIBAT</t>
  </si>
  <si>
    <t>VENTES AU COMPTANT DU 13/08</t>
  </si>
  <si>
    <t>FRAIS TAXI - SEMAINE DU 09/08 AU 13/08</t>
  </si>
  <si>
    <t>AVANCE SUR SALAIRE AOÛT 2016 - PIERRE-LOUIS</t>
  </si>
  <si>
    <t>ATTESTATION DE REGULARITE FISCALE</t>
  </si>
  <si>
    <t>LA BRISE - ENSBTP</t>
  </si>
  <si>
    <t>VENTES AU COMPTANT DU 16/08</t>
  </si>
  <si>
    <t>VENTES AU COMPTANT DU 18/08</t>
  </si>
  <si>
    <t>VENTES AU COMPTANT DU 20/08</t>
  </si>
  <si>
    <t>FRAIS TAXI - SEMAINE DU 16/08 AU 20/08</t>
  </si>
  <si>
    <t>VENTES AU COMPTANT DU 22/08</t>
  </si>
  <si>
    <t>RELIURES - M-L</t>
  </si>
  <si>
    <t>VENTES AU COMPTANT DU 23/08</t>
  </si>
  <si>
    <t>RELIURES - S</t>
  </si>
  <si>
    <t>TAMPON TIMBRE FISCAL</t>
  </si>
  <si>
    <t>VENTES AU COMPTANT DU 24/08</t>
  </si>
  <si>
    <t>VENTES AU COMPTANT DU 25/08</t>
  </si>
  <si>
    <t>FRAIS TAXI - SEMAINE DU 22/08 AU 27/08</t>
  </si>
  <si>
    <t>VENTES AU COMPTANT DU 29/08</t>
  </si>
  <si>
    <t>AVOIR - LES CENTAURES ROUTIERS</t>
  </si>
  <si>
    <t>TRANSPORT MOTO ACCIDENTEE</t>
  </si>
  <si>
    <t>VENTES AU COMPTANT DU 30/08</t>
  </si>
  <si>
    <t>FRAIS TAXI - SEMAINE DU 29/08 AU 31/08</t>
  </si>
  <si>
    <t>REPORT AOÛT 2016</t>
  </si>
  <si>
    <t>VENTES AU COMPTANT DU 01/09</t>
  </si>
  <si>
    <t>SOINS MEDICAUX - JUDICAEL</t>
  </si>
  <si>
    <t>FRAIS TAXI - SEMAINE DU 01/09 AU 03/09</t>
  </si>
  <si>
    <t>VENTES AU COMPTANT DU 05/09</t>
  </si>
  <si>
    <t>RELIURES - P-L</t>
  </si>
  <si>
    <t>VENTES AU COMPTANT DU 06/09</t>
  </si>
  <si>
    <t>VENTES AU COMPTANT DU 07/09</t>
  </si>
  <si>
    <t>AVANCE SUR SALAIRE SEPTEMBRE 2016 - JUDICAEL</t>
  </si>
  <si>
    <t>CERTIFICAT MEDICAL - JUDICAEL</t>
  </si>
  <si>
    <t>VENTES AU COMPTANT DU 08/09</t>
  </si>
  <si>
    <t>VENTES AU COMPTANT DU 09/09</t>
  </si>
  <si>
    <t>AVANCE SUR SALAIRE SEPTEMBRE 2016 - PIERRE-LOUIS</t>
  </si>
  <si>
    <t>FRAIS TAXI - SEMAINE DU 05/09 AU 10/09</t>
  </si>
  <si>
    <t>VENTES AU COMPTANT DU 13/09</t>
  </si>
  <si>
    <t>FOURNITURES - KZ IMPRIM</t>
  </si>
  <si>
    <t>VENTES AU COMPTANT DU 17/09</t>
  </si>
  <si>
    <t>FRAIS TAXI - SEMAINE DU 13/09 AU 17/09</t>
  </si>
  <si>
    <t>VENTES AU COMPTANT DU 20/09</t>
  </si>
  <si>
    <t>AVANCE SUR SALAIRE SEPTEMBRE 2016 - TANOH</t>
  </si>
  <si>
    <t>VENTES AU COMPTANT DU 21/09</t>
  </si>
  <si>
    <t>VENTES AU COMPTANT DU 23/09</t>
  </si>
  <si>
    <t>VENTES AU COMPTANT DU 24/09</t>
  </si>
  <si>
    <t>FRAIS TAXI - SEMAINE DU 19/09 AU 24/09</t>
  </si>
  <si>
    <t>VENTES AU COMPTANT DU 26/09</t>
  </si>
  <si>
    <t>PROCES VERBAL - KTM</t>
  </si>
  <si>
    <t>VENTES AU COMPTANT DU 27/09</t>
  </si>
  <si>
    <t>LOCATION CAMION DE LIVRAISON</t>
  </si>
  <si>
    <t>VENTES AU COMPTANT DU 29/09</t>
  </si>
  <si>
    <t>FACTURE RETOUR - 0000387 / FR1600005</t>
  </si>
  <si>
    <t>REMBOURSEMENT SPY - 0000237 / FA1600244</t>
  </si>
  <si>
    <t>VENTES AU COMPTANT DU 30/09</t>
  </si>
  <si>
    <t>FRAIS TAXI - SEMAINE DU 26/09 AU 30/09</t>
  </si>
  <si>
    <t>REPORT SEPTEMBRE 2016</t>
  </si>
  <si>
    <t>CLE USB 16GB</t>
  </si>
  <si>
    <t>VENTES AU COMPTANT DU 03/10</t>
  </si>
  <si>
    <t>VENTES AU COMPTANT DU 04/10</t>
  </si>
  <si>
    <t>VENTES AU COMPTANT DU 05/10</t>
  </si>
  <si>
    <t>FACTURE RETOUR - 0000402 / FR1600006</t>
  </si>
  <si>
    <t>VENTES AU COMPTANT DU 06/10</t>
  </si>
  <si>
    <t>VENTES AU COMPTANT DU 07/10</t>
  </si>
  <si>
    <t>ENTRETIEN CLIMATISATIONS</t>
  </si>
  <si>
    <t>FRAIS TAXI - SEMAINE DU 03/10 AU 08/10</t>
  </si>
  <si>
    <t>AVANCE SUR SALAIRE OCTOBRE 2016 - JUDICAEL</t>
  </si>
  <si>
    <t>FOURNITURES - ORCA DECO</t>
  </si>
  <si>
    <t>VENTES AU COMPTANT DU 11/10</t>
  </si>
  <si>
    <t>VENTES AU COMPTANT DU 12/10</t>
  </si>
  <si>
    <t>VENTES AU COMPTANT DU 13/10</t>
  </si>
  <si>
    <t>VENTES AU COMPTANT DU 14/10</t>
  </si>
  <si>
    <t>FOURNITURES - IBIC</t>
  </si>
  <si>
    <t>FRAIS TAXI - SEMAINE DU 10/10 AU 15/10</t>
  </si>
  <si>
    <t>VENTES AU COMPTANT DU 17/10</t>
  </si>
  <si>
    <t>LE RALLYE - DREAM COSMETICS</t>
  </si>
  <si>
    <t>VENTES AU COMPTANT DU 18/10</t>
  </si>
  <si>
    <t>AVANCE SUR SALAIRE OCTOBRE 2016 - SEVERIN</t>
  </si>
  <si>
    <t>VENTES AU COMPTANT DU 19/10</t>
  </si>
  <si>
    <t>AVANCE SUR SALAIRE OCTOBRE 2016 - PIERRE-LOUIS</t>
  </si>
  <si>
    <t>VENTES AU COMPTANT DU 21/10</t>
  </si>
  <si>
    <t>FRAIS TAXI - SEMAINE DU 17/10 AU 22/10</t>
  </si>
  <si>
    <t>VENTES AU COMPTANT DU 24/10</t>
  </si>
  <si>
    <t>VENTES AU COMPTANT DU 26/10</t>
  </si>
  <si>
    <t>FRAIS BANCAIRES - CIC</t>
  </si>
  <si>
    <t>VENTES AU COMPTANT DU 28/10</t>
  </si>
  <si>
    <t>FRAIS TAXI - SEMAINE DU 24/10 AU 29/10</t>
  </si>
  <si>
    <t>VENTES AU COMPTANT DU 31/10</t>
  </si>
  <si>
    <t>REPORT OCTOBRE 2016</t>
  </si>
  <si>
    <t>VENTES AU COMPTANT DU 02/11</t>
  </si>
  <si>
    <t>VENTES AU COMPTANT DU 03/11</t>
  </si>
  <si>
    <t>FRAIS TAXI - SEMAINE DU 02/11 AU 05/11</t>
  </si>
  <si>
    <t>RELIURES - SAMUEL</t>
  </si>
  <si>
    <t>VENTES AU COMPTANT DU 07/11</t>
  </si>
  <si>
    <t>AVANCE SUR SALAIRE NOVEMBRE 2016 - JUDICAEL</t>
  </si>
  <si>
    <t>AVANCE REPARATION KTM</t>
  </si>
  <si>
    <t>VENTES AU COMPTANT DU 08/11</t>
  </si>
  <si>
    <t>AVANCE SUR SALAIRE NOVEMBRE 2016 - SEVERIN</t>
  </si>
  <si>
    <t>VENTES AU COMPTANT DU 10/11</t>
  </si>
  <si>
    <t>VENTES AU COMPTANT DU 11/11</t>
  </si>
  <si>
    <t>FRAIS TAXI - SEMAINE DU 07/11 AU 12/11</t>
  </si>
  <si>
    <t>VENTES AU COMPTANT DU 14/11</t>
  </si>
  <si>
    <t>VENTES AU COMPTANT DU 16/11</t>
  </si>
  <si>
    <t>APPORT CAISSE</t>
  </si>
  <si>
    <t>AVANCE SUR SALAIRE NOVEMBRE 2016 - PIERRE-LOUIS</t>
  </si>
  <si>
    <t>VENTES AU COMPTANT DU 18/11</t>
  </si>
  <si>
    <t>FRAIS TAXI - SEMAINE DU 16/11 AU 19/11</t>
  </si>
  <si>
    <t>SOLDE REPARATION KTM</t>
  </si>
  <si>
    <t>VENTES AU COMPTANT DU 21/11</t>
  </si>
  <si>
    <t>RESTAURANT - HOTEL AMOITRIN</t>
  </si>
  <si>
    <t>HOTEL AMOITRIN</t>
  </si>
  <si>
    <t>HOTEL BARRACUDA</t>
  </si>
  <si>
    <t>VENTES AU COMPTANT DU 23/11</t>
  </si>
  <si>
    <t>VENTES AU COMPTANT DU 24/11</t>
  </si>
  <si>
    <t>MAISON DU COMBATTANT - GeCo</t>
  </si>
  <si>
    <t>VENTES AU COMPTANT DU 25/11</t>
  </si>
  <si>
    <t>FRAIS TAXI - SEMAINE DU 21/11 AU 26/11</t>
  </si>
  <si>
    <t>FOURNITURES - CHEZ AMED</t>
  </si>
  <si>
    <t>TRAVAUX PLOMBERIE / ROBINETTERIE</t>
  </si>
  <si>
    <t>VENTES AU COMPTANT DU 28/11</t>
  </si>
  <si>
    <t>FOURNITURES - QUINCAILLERIE DE LA PAIX</t>
  </si>
  <si>
    <t>VENTES AU COMPTANT DU 29/11</t>
  </si>
  <si>
    <t>VENTES AU COMPTANT DU 30/11</t>
  </si>
  <si>
    <t>FRAIS TAXI - SEMAINE DU 28/11 AU 30/11</t>
  </si>
  <si>
    <t>REPORT NOVEMBRE 2016</t>
  </si>
  <si>
    <t>VENTES AU COMPTANT DU 01/12</t>
  </si>
  <si>
    <t>VENTES AU COMPTANT DU 02/12</t>
  </si>
  <si>
    <t>FRAIS TAXI - SEMAINE DU 01/12 AU 03/12</t>
  </si>
  <si>
    <t>VISITE TECHNIQUE - SICTA</t>
  </si>
  <si>
    <t>VENTES AU COMPTANT DU 05/12</t>
  </si>
  <si>
    <t>SOLDE CALENDRIERS 2017</t>
  </si>
  <si>
    <t>VENTES AU COMPTANT DU 06/12</t>
  </si>
  <si>
    <t>REPARATION KTM</t>
  </si>
  <si>
    <t>VENTES AU COMPTANT DU 07/12</t>
  </si>
  <si>
    <t>VENTES AU COMPTANT DU 08/12</t>
  </si>
  <si>
    <t>VENTES AU COMPTANT DU 09/12</t>
  </si>
  <si>
    <t>FRAIS TAXI - SEMAINE DU 05/12 AU 10/12</t>
  </si>
  <si>
    <t>PORTE 21 - SDIPM</t>
  </si>
  <si>
    <t>FOURNITURES - NIKIEMA BASSIBIRI OUMAR</t>
  </si>
  <si>
    <t>PEAGE AUTOROUTE DE YAMOUSSOUKRO</t>
  </si>
  <si>
    <t>GRATIFICATION 2016 - SENOU BI</t>
  </si>
  <si>
    <t>VENTES AU COMPTANT DU 13/12</t>
  </si>
  <si>
    <t>LAVAGE JIMNY</t>
  </si>
  <si>
    <t>SOLDE T-SHIRTS - NAURELLE GROUPE DECOR</t>
  </si>
  <si>
    <t>VENTES AU COMPTANT DU 14/12</t>
  </si>
  <si>
    <t>AVANCE SUR SALAIRE DECEMBRE 2016 - SEVERIN</t>
  </si>
  <si>
    <t>VENTES AU COMPTANT DU 15/12</t>
  </si>
  <si>
    <t>VENTES AU COMPTANT DU 16/12</t>
  </si>
  <si>
    <t>FRAIS TAXI - SEMAINE DU 13/12 AU 17/12</t>
  </si>
  <si>
    <t>VENTES AU COMPTANT DU 20/12</t>
  </si>
  <si>
    <t>GONFLAGE PNEU JIMNY</t>
  </si>
  <si>
    <t>VENTES AU COMPTANT DU 22/12</t>
  </si>
  <si>
    <t>VENTES AU COMPTANT DU 23/12</t>
  </si>
  <si>
    <t>VENTES AU COMPTANT DU 24/12</t>
  </si>
  <si>
    <t>FRAIS TAXI - SEMAINE DU 19/12 AU 24/12</t>
  </si>
  <si>
    <t>AVANCE SUR SALAIRE DECEMBRE 2016 - JUDICAEL</t>
  </si>
  <si>
    <t>VENTES AU COMPTANT DU 28/12</t>
  </si>
  <si>
    <t>VENTES AU COMPTANT DU 29/12</t>
  </si>
  <si>
    <t>REMUNERATION STAGE - JEAN-DANIEL</t>
  </si>
  <si>
    <t>FRAIS TAXI - SEMAINE DU 27/12 AU 31/12</t>
  </si>
</sst>
</file>

<file path=xl/styles.xml><?xml version="1.0" encoding="utf-8"?>
<styleSheet xmlns="http://schemas.openxmlformats.org/spreadsheetml/2006/main">
  <numFmts count="1">
    <numFmt numFmtId="164" formatCode="_-* #,##0\ _C_F_A_-;\-* #,##0\ _C_F_A_-;_-* &quot;-&quot;\ _C_F_A_-;_-@_-"/>
  </numFmts>
  <fonts count="4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>
      <alignment horizontal="right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4"/>
  <sheetViews>
    <sheetView topLeftCell="A25" workbookViewId="0">
      <selection activeCell="I45" sqref="I45"/>
    </sheetView>
  </sheetViews>
  <sheetFormatPr baseColWidth="10" defaultRowHeight="15"/>
  <cols>
    <col min="2" max="2" width="8.85546875" customWidth="1"/>
    <col min="3" max="3" width="14.42578125" customWidth="1"/>
    <col min="4" max="4" width="48.140625" customWidth="1"/>
    <col min="5" max="5" width="18.5703125" customWidth="1"/>
    <col min="6" max="6" width="14.5703125" customWidth="1"/>
    <col min="9" max="9" width="12.7109375" bestFit="1" customWidth="1"/>
  </cols>
  <sheetData>
    <row r="2" spans="2:11">
      <c r="B2" s="2" t="s">
        <v>0</v>
      </c>
      <c r="C2" s="3" t="s">
        <v>1</v>
      </c>
      <c r="D2" s="2" t="s">
        <v>2</v>
      </c>
      <c r="E2" s="4" t="s">
        <v>3</v>
      </c>
      <c r="F2" s="4" t="s">
        <v>4</v>
      </c>
      <c r="G2" s="5"/>
      <c r="H2" s="5"/>
      <c r="I2" s="5"/>
    </row>
    <row r="3" spans="2:11">
      <c r="B3" s="6">
        <v>42373</v>
      </c>
      <c r="C3" s="7"/>
      <c r="D3" s="8" t="s">
        <v>8</v>
      </c>
      <c r="E3" s="9">
        <v>11966</v>
      </c>
      <c r="F3" s="9"/>
      <c r="G3" s="1"/>
      <c r="H3" s="1"/>
      <c r="I3" s="1"/>
    </row>
    <row r="4" spans="2:11" ht="15.75">
      <c r="B4" s="10">
        <v>42373</v>
      </c>
      <c r="C4" s="11">
        <v>1601001</v>
      </c>
      <c r="D4" s="16" t="s">
        <v>5</v>
      </c>
      <c r="E4" s="13">
        <v>300000</v>
      </c>
      <c r="F4" s="13"/>
      <c r="H4" s="1"/>
      <c r="I4" s="1"/>
    </row>
    <row r="5" spans="2:11" ht="15.75">
      <c r="B5" s="14">
        <v>42373</v>
      </c>
      <c r="C5" s="15">
        <v>1601002</v>
      </c>
      <c r="D5" s="16" t="s">
        <v>6</v>
      </c>
      <c r="E5" s="17"/>
      <c r="F5" s="17">
        <v>15000</v>
      </c>
      <c r="H5" s="1"/>
      <c r="I5" s="1"/>
    </row>
    <row r="6" spans="2:11" ht="15.75">
      <c r="B6" s="14">
        <v>42373</v>
      </c>
      <c r="C6" s="11">
        <v>1601003</v>
      </c>
      <c r="D6" s="12" t="s">
        <v>9</v>
      </c>
      <c r="E6" s="17"/>
      <c r="F6" s="17">
        <v>10000</v>
      </c>
      <c r="H6" s="1"/>
      <c r="I6" s="1"/>
    </row>
    <row r="7" spans="2:11" ht="15.75">
      <c r="B7" s="14">
        <v>42373</v>
      </c>
      <c r="C7" s="15">
        <v>1601004</v>
      </c>
      <c r="D7" s="16" t="s">
        <v>10</v>
      </c>
      <c r="E7" s="17"/>
      <c r="F7" s="17">
        <v>10000</v>
      </c>
      <c r="H7" s="1"/>
      <c r="I7" s="1"/>
    </row>
    <row r="8" spans="2:11" ht="15.75">
      <c r="B8" s="14">
        <v>42374</v>
      </c>
      <c r="C8" s="11">
        <v>1601005</v>
      </c>
      <c r="D8" s="16" t="s">
        <v>11</v>
      </c>
      <c r="E8" s="17"/>
      <c r="F8" s="17">
        <v>2500</v>
      </c>
      <c r="H8" s="1"/>
      <c r="I8" s="1"/>
    </row>
    <row r="9" spans="2:11" ht="15.75">
      <c r="B9" s="14">
        <v>42375</v>
      </c>
      <c r="C9" s="15">
        <v>1601006</v>
      </c>
      <c r="D9" s="16" t="s">
        <v>13</v>
      </c>
      <c r="E9" s="17">
        <v>77815</v>
      </c>
      <c r="F9" s="17"/>
      <c r="H9" s="1"/>
    </row>
    <row r="10" spans="2:11" ht="15.75">
      <c r="B10" s="14">
        <v>42375</v>
      </c>
      <c r="C10" s="11">
        <v>1601007</v>
      </c>
      <c r="D10" s="16" t="s">
        <v>12</v>
      </c>
      <c r="E10" s="17"/>
      <c r="F10" s="17">
        <v>11490</v>
      </c>
      <c r="H10" s="1"/>
      <c r="I10" s="1"/>
    </row>
    <row r="11" spans="2:11" ht="15.75">
      <c r="B11" s="14">
        <v>42376</v>
      </c>
      <c r="C11" s="15">
        <v>1601008</v>
      </c>
      <c r="D11" s="12" t="s">
        <v>6</v>
      </c>
      <c r="E11" s="17"/>
      <c r="F11" s="17">
        <v>20000</v>
      </c>
      <c r="H11" s="1"/>
      <c r="I11" s="1"/>
    </row>
    <row r="12" spans="2:11" ht="15.75">
      <c r="B12" s="14">
        <v>42376</v>
      </c>
      <c r="C12" s="11">
        <v>1601009</v>
      </c>
      <c r="D12" s="16" t="s">
        <v>14</v>
      </c>
      <c r="E12" s="17">
        <v>66284</v>
      </c>
      <c r="F12" s="17"/>
      <c r="H12" s="1"/>
    </row>
    <row r="13" spans="2:11" ht="15.75">
      <c r="B13" s="14">
        <v>42377</v>
      </c>
      <c r="C13" s="15">
        <v>1601010</v>
      </c>
      <c r="D13" s="16" t="s">
        <v>15</v>
      </c>
      <c r="E13" s="17">
        <v>40798</v>
      </c>
      <c r="F13" s="17"/>
      <c r="H13" s="1"/>
      <c r="I13" s="1"/>
    </row>
    <row r="14" spans="2:11" ht="15.75">
      <c r="B14" s="14">
        <v>42378</v>
      </c>
      <c r="C14" s="11">
        <v>1601011</v>
      </c>
      <c r="D14" s="16" t="s">
        <v>16</v>
      </c>
      <c r="E14" s="17"/>
      <c r="F14" s="17">
        <v>16000</v>
      </c>
      <c r="H14" s="1"/>
      <c r="K14" s="1"/>
    </row>
    <row r="15" spans="2:11" ht="15.75">
      <c r="B15" s="14">
        <v>42380</v>
      </c>
      <c r="C15" s="15">
        <v>1601012</v>
      </c>
      <c r="D15" s="16" t="s">
        <v>17</v>
      </c>
      <c r="E15" s="17"/>
      <c r="F15" s="17">
        <v>20000</v>
      </c>
      <c r="H15" s="1"/>
      <c r="I15" s="1"/>
    </row>
    <row r="16" spans="2:11" ht="15.75">
      <c r="B16" s="14">
        <v>42381</v>
      </c>
      <c r="C16" s="11">
        <v>1601013</v>
      </c>
      <c r="D16" s="12" t="s">
        <v>18</v>
      </c>
      <c r="E16" s="17"/>
      <c r="F16" s="17">
        <v>29010</v>
      </c>
      <c r="H16" s="1"/>
      <c r="I16" s="1"/>
    </row>
    <row r="17" spans="2:9" ht="15.75">
      <c r="B17" s="14">
        <v>42381</v>
      </c>
      <c r="C17" s="15">
        <v>1601014</v>
      </c>
      <c r="D17" s="12" t="s">
        <v>19</v>
      </c>
      <c r="E17" s="17"/>
      <c r="F17" s="17">
        <v>7450</v>
      </c>
      <c r="H17" s="1"/>
      <c r="I17" s="1"/>
    </row>
    <row r="18" spans="2:9" ht="15.75">
      <c r="B18" s="14">
        <v>42381</v>
      </c>
      <c r="C18" s="11">
        <v>1601015</v>
      </c>
      <c r="D18" s="12" t="s">
        <v>20</v>
      </c>
      <c r="E18" s="17">
        <v>5108</v>
      </c>
      <c r="F18" s="17"/>
      <c r="H18" s="1"/>
      <c r="I18" s="1"/>
    </row>
    <row r="19" spans="2:9" ht="15.75">
      <c r="B19" s="14">
        <v>42384</v>
      </c>
      <c r="C19" s="15">
        <v>1601016</v>
      </c>
      <c r="D19" s="16" t="s">
        <v>21</v>
      </c>
      <c r="E19" s="17"/>
      <c r="F19" s="17">
        <v>10000</v>
      </c>
      <c r="H19" s="1"/>
      <c r="I19" s="1"/>
    </row>
    <row r="20" spans="2:9" ht="15.75">
      <c r="B20" s="14">
        <v>42384</v>
      </c>
      <c r="C20" s="11">
        <v>1601017</v>
      </c>
      <c r="D20" s="16" t="s">
        <v>12</v>
      </c>
      <c r="E20" s="17"/>
      <c r="F20" s="17">
        <v>9200</v>
      </c>
      <c r="H20" s="1"/>
      <c r="I20" s="1"/>
    </row>
    <row r="21" spans="2:9" ht="15.75">
      <c r="B21" s="14">
        <v>42384</v>
      </c>
      <c r="C21" s="15">
        <v>1601018</v>
      </c>
      <c r="D21" s="12" t="s">
        <v>18</v>
      </c>
      <c r="E21" s="17"/>
      <c r="F21" s="17">
        <v>6472</v>
      </c>
      <c r="H21" s="1"/>
      <c r="I21" s="1"/>
    </row>
    <row r="22" spans="2:9" ht="15.75">
      <c r="B22" s="14">
        <v>42384</v>
      </c>
      <c r="C22" s="11">
        <v>1601019</v>
      </c>
      <c r="D22" s="16" t="s">
        <v>11</v>
      </c>
      <c r="E22" s="17"/>
      <c r="F22" s="17">
        <v>2000</v>
      </c>
      <c r="H22" s="1"/>
      <c r="I22" s="1"/>
    </row>
    <row r="23" spans="2:9" ht="15.75">
      <c r="B23" s="14">
        <v>42384</v>
      </c>
      <c r="C23" s="15">
        <v>1601020</v>
      </c>
      <c r="D23" s="16" t="s">
        <v>22</v>
      </c>
      <c r="E23" s="17">
        <v>114993</v>
      </c>
      <c r="F23" s="17"/>
      <c r="H23" s="1"/>
      <c r="I23" s="1"/>
    </row>
    <row r="24" spans="2:9" ht="15.75">
      <c r="B24" s="14">
        <v>42385</v>
      </c>
      <c r="C24" s="11">
        <v>1601021</v>
      </c>
      <c r="D24" s="16" t="s">
        <v>23</v>
      </c>
      <c r="E24" s="17"/>
      <c r="F24" s="17">
        <v>4500</v>
      </c>
      <c r="H24" s="1"/>
      <c r="I24" s="1"/>
    </row>
    <row r="25" spans="2:9" ht="15.75">
      <c r="B25" s="14">
        <v>42387</v>
      </c>
      <c r="C25" s="15">
        <v>1601022</v>
      </c>
      <c r="D25" s="16" t="s">
        <v>24</v>
      </c>
      <c r="E25" s="17"/>
      <c r="F25" s="17">
        <v>1000</v>
      </c>
      <c r="H25" s="1"/>
      <c r="I25" s="1"/>
    </row>
    <row r="26" spans="2:9" ht="15.75">
      <c r="B26" s="14">
        <v>42387</v>
      </c>
      <c r="C26" s="11">
        <v>1601023</v>
      </c>
      <c r="D26" s="16" t="s">
        <v>11</v>
      </c>
      <c r="E26" s="17"/>
      <c r="F26" s="17">
        <v>2400</v>
      </c>
      <c r="H26" s="1"/>
      <c r="I26" s="1"/>
    </row>
    <row r="27" spans="2:9" ht="15.75">
      <c r="B27" s="14">
        <v>42387</v>
      </c>
      <c r="C27" s="15">
        <v>1601024</v>
      </c>
      <c r="D27" s="16" t="s">
        <v>25</v>
      </c>
      <c r="E27" s="17">
        <v>3717</v>
      </c>
      <c r="F27" s="17"/>
      <c r="H27" s="1"/>
      <c r="I27" s="1"/>
    </row>
    <row r="28" spans="2:9" ht="15.75">
      <c r="B28" s="14">
        <v>42388</v>
      </c>
      <c r="C28" s="11">
        <v>1601025</v>
      </c>
      <c r="D28" s="16" t="s">
        <v>26</v>
      </c>
      <c r="E28" s="17"/>
      <c r="F28" s="17">
        <v>5000</v>
      </c>
      <c r="H28" s="1"/>
      <c r="I28" s="1"/>
    </row>
    <row r="29" spans="2:9" ht="15.75">
      <c r="B29" s="14">
        <v>42388</v>
      </c>
      <c r="C29" s="15">
        <v>1601026</v>
      </c>
      <c r="D29" s="12" t="s">
        <v>11</v>
      </c>
      <c r="E29" s="17"/>
      <c r="F29" s="17">
        <v>300</v>
      </c>
      <c r="H29" s="1"/>
      <c r="I29" s="1"/>
    </row>
    <row r="30" spans="2:9" ht="15.75">
      <c r="B30" s="14">
        <v>42388</v>
      </c>
      <c r="C30" s="11">
        <v>1601027</v>
      </c>
      <c r="D30" s="16" t="s">
        <v>6</v>
      </c>
      <c r="E30" s="17"/>
      <c r="F30" s="17">
        <v>20000</v>
      </c>
      <c r="H30" s="1"/>
      <c r="I30" s="1"/>
    </row>
    <row r="31" spans="2:9" ht="15.75">
      <c r="B31" s="14">
        <v>42389</v>
      </c>
      <c r="C31" s="11">
        <v>1601028</v>
      </c>
      <c r="D31" s="12" t="s">
        <v>11</v>
      </c>
      <c r="E31" s="17"/>
      <c r="F31" s="17">
        <v>600</v>
      </c>
      <c r="H31" s="1"/>
      <c r="I31" s="1"/>
    </row>
    <row r="32" spans="2:9" ht="15.75">
      <c r="B32" s="14">
        <v>42391</v>
      </c>
      <c r="C32" s="15">
        <v>1601029</v>
      </c>
      <c r="D32" s="16" t="s">
        <v>27</v>
      </c>
      <c r="E32" s="17"/>
      <c r="F32" s="17">
        <v>125000</v>
      </c>
      <c r="H32" s="1"/>
      <c r="I32" s="1"/>
    </row>
    <row r="33" spans="2:9" ht="15.75">
      <c r="B33" s="14">
        <v>42391</v>
      </c>
      <c r="C33" s="11">
        <v>1601030</v>
      </c>
      <c r="D33" s="16" t="s">
        <v>28</v>
      </c>
      <c r="E33" s="17"/>
      <c r="F33" s="17">
        <v>5000</v>
      </c>
      <c r="H33" s="1"/>
      <c r="I33" s="1"/>
    </row>
    <row r="34" spans="2:9" ht="15.75">
      <c r="B34" s="14">
        <v>42392</v>
      </c>
      <c r="C34" s="11">
        <v>1601031</v>
      </c>
      <c r="D34" s="16" t="s">
        <v>29</v>
      </c>
      <c r="E34" s="17"/>
      <c r="F34" s="17">
        <v>15000</v>
      </c>
      <c r="H34" s="1"/>
      <c r="I34" s="1"/>
    </row>
    <row r="35" spans="2:9" ht="15.75">
      <c r="B35" s="14">
        <v>42394</v>
      </c>
      <c r="C35" s="15">
        <v>1601032</v>
      </c>
      <c r="D35" s="16" t="s">
        <v>30</v>
      </c>
      <c r="E35" s="17">
        <v>20228</v>
      </c>
      <c r="F35" s="17"/>
      <c r="H35" s="1"/>
      <c r="I35" s="1"/>
    </row>
    <row r="36" spans="2:9" ht="15.75">
      <c r="B36" s="14">
        <v>42395</v>
      </c>
      <c r="C36" s="11">
        <v>1601033</v>
      </c>
      <c r="D36" s="12" t="s">
        <v>34</v>
      </c>
      <c r="E36" s="17"/>
      <c r="F36" s="17">
        <v>125000</v>
      </c>
      <c r="H36" s="1"/>
      <c r="I36" s="1"/>
    </row>
    <row r="37" spans="2:9" ht="15.75">
      <c r="B37" s="14">
        <v>42395</v>
      </c>
      <c r="C37" s="11">
        <v>1601034</v>
      </c>
      <c r="D37" s="12" t="s">
        <v>31</v>
      </c>
      <c r="E37" s="17">
        <v>14968</v>
      </c>
      <c r="F37" s="17"/>
      <c r="I37" s="1"/>
    </row>
    <row r="38" spans="2:9" ht="15.75">
      <c r="B38" s="14">
        <v>42395</v>
      </c>
      <c r="C38" s="15">
        <v>1601035</v>
      </c>
      <c r="D38" s="16" t="s">
        <v>21</v>
      </c>
      <c r="E38" s="17"/>
      <c r="F38" s="17">
        <v>10000</v>
      </c>
      <c r="H38" s="1"/>
      <c r="I38" s="1"/>
    </row>
    <row r="39" spans="2:9" ht="15.75">
      <c r="B39" s="14">
        <v>42395</v>
      </c>
      <c r="C39" s="11">
        <v>1601036</v>
      </c>
      <c r="D39" s="16" t="s">
        <v>32</v>
      </c>
      <c r="E39" s="17"/>
      <c r="F39" s="17">
        <v>1000</v>
      </c>
      <c r="H39" s="1"/>
      <c r="I39" s="1"/>
    </row>
    <row r="40" spans="2:9" ht="15.75">
      <c r="B40" s="14">
        <v>42396</v>
      </c>
      <c r="C40" s="11">
        <v>1601037</v>
      </c>
      <c r="D40" s="16" t="s">
        <v>33</v>
      </c>
      <c r="E40" s="17"/>
      <c r="F40" s="17">
        <v>10000</v>
      </c>
      <c r="H40" s="1"/>
      <c r="I40" s="1"/>
    </row>
    <row r="41" spans="2:9" ht="15.75">
      <c r="B41" s="14">
        <v>42397</v>
      </c>
      <c r="C41" s="11">
        <v>1601038</v>
      </c>
      <c r="D41" s="16" t="s">
        <v>6</v>
      </c>
      <c r="E41" s="17"/>
      <c r="F41" s="17">
        <v>20000</v>
      </c>
      <c r="H41" s="1"/>
      <c r="I41" s="1"/>
    </row>
    <row r="42" spans="2:9" ht="15.75">
      <c r="B42" s="14">
        <v>42397</v>
      </c>
      <c r="C42" s="11">
        <v>1601039</v>
      </c>
      <c r="D42" s="16" t="s">
        <v>11</v>
      </c>
      <c r="E42" s="17"/>
      <c r="F42" s="17">
        <v>500</v>
      </c>
      <c r="H42" s="1"/>
      <c r="I42" s="1"/>
    </row>
    <row r="43" spans="2:9" ht="15.75">
      <c r="B43" s="14">
        <v>42399</v>
      </c>
      <c r="C43" s="11">
        <v>1601040</v>
      </c>
      <c r="D43" s="16" t="s">
        <v>35</v>
      </c>
      <c r="E43" s="17"/>
      <c r="F43" s="17">
        <v>22000</v>
      </c>
      <c r="H43" s="1"/>
      <c r="I43" s="1"/>
    </row>
    <row r="44" spans="2:9" ht="15.75">
      <c r="B44" s="18"/>
      <c r="C44" s="19"/>
      <c r="D44" s="20"/>
      <c r="E44" s="17">
        <f>SUM(E3:E43)</f>
        <v>655877</v>
      </c>
      <c r="F44" s="17">
        <f>SUM(F3:F43)</f>
        <v>536422</v>
      </c>
      <c r="H44" s="21" t="s">
        <v>7</v>
      </c>
      <c r="I44" s="17">
        <f>E44-F44</f>
        <v>119455</v>
      </c>
    </row>
  </sheetData>
  <printOptions horizontalCentered="1" verticalCentered="1"/>
  <pageMargins left="0" right="0" top="0" bottom="0" header="0" footer="0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59"/>
  <sheetViews>
    <sheetView topLeftCell="A7" workbookViewId="0">
      <selection activeCell="D17" sqref="D17"/>
    </sheetView>
  </sheetViews>
  <sheetFormatPr baseColWidth="10" defaultRowHeight="15"/>
  <cols>
    <col min="3" max="3" width="11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42644</v>
      </c>
      <c r="C3" s="22"/>
      <c r="D3" s="8" t="s">
        <v>279</v>
      </c>
      <c r="E3" s="24">
        <v>299644</v>
      </c>
      <c r="F3" s="24"/>
    </row>
    <row r="4" spans="2:6" ht="15.75">
      <c r="B4" s="10">
        <v>42646</v>
      </c>
      <c r="C4" s="11">
        <v>1610001</v>
      </c>
      <c r="D4" s="16" t="s">
        <v>101</v>
      </c>
      <c r="E4" s="25"/>
      <c r="F4" s="25">
        <v>50000</v>
      </c>
    </row>
    <row r="5" spans="2:6" ht="15.75">
      <c r="B5" s="14">
        <v>42646</v>
      </c>
      <c r="C5" s="15">
        <v>1610002</v>
      </c>
      <c r="D5" s="12" t="s">
        <v>89</v>
      </c>
      <c r="E5" s="26"/>
      <c r="F5" s="26">
        <v>2253</v>
      </c>
    </row>
    <row r="6" spans="2:6" ht="15.75">
      <c r="B6" s="14">
        <v>42646</v>
      </c>
      <c r="C6" s="11">
        <v>1610003</v>
      </c>
      <c r="D6" s="12" t="s">
        <v>280</v>
      </c>
      <c r="E6" s="26"/>
      <c r="F6" s="26">
        <v>4500</v>
      </c>
    </row>
    <row r="7" spans="2:6" ht="15.75">
      <c r="B7" s="14">
        <v>42646</v>
      </c>
      <c r="C7" s="15">
        <v>1610004</v>
      </c>
      <c r="D7" s="12" t="s">
        <v>281</v>
      </c>
      <c r="E7" s="26">
        <v>7428</v>
      </c>
      <c r="F7" s="26"/>
    </row>
    <row r="8" spans="2:6" ht="15.75">
      <c r="B8" s="14">
        <v>42647</v>
      </c>
      <c r="C8" s="11">
        <v>1610005</v>
      </c>
      <c r="D8" s="16" t="s">
        <v>261</v>
      </c>
      <c r="E8" s="26"/>
      <c r="F8" s="26">
        <v>11800</v>
      </c>
    </row>
    <row r="9" spans="2:6" ht="15.75">
      <c r="B9" s="14">
        <v>42647</v>
      </c>
      <c r="C9" s="15">
        <v>1610006</v>
      </c>
      <c r="D9" s="12" t="s">
        <v>6</v>
      </c>
      <c r="E9" s="26"/>
      <c r="F9" s="26">
        <v>20000</v>
      </c>
    </row>
    <row r="10" spans="2:6" ht="15.75">
      <c r="B10" s="14">
        <v>42647</v>
      </c>
      <c r="C10" s="11">
        <v>1610007</v>
      </c>
      <c r="D10" s="12" t="s">
        <v>282</v>
      </c>
      <c r="E10" s="26">
        <v>38193</v>
      </c>
      <c r="F10" s="26"/>
    </row>
    <row r="11" spans="2:6" ht="15.75">
      <c r="B11" s="14">
        <v>42648</v>
      </c>
      <c r="C11" s="15">
        <v>1610008</v>
      </c>
      <c r="D11" s="12" t="s">
        <v>283</v>
      </c>
      <c r="E11" s="26">
        <v>110080</v>
      </c>
      <c r="F11" s="26"/>
    </row>
    <row r="12" spans="2:6" ht="15.75">
      <c r="B12" s="14">
        <v>42648</v>
      </c>
      <c r="C12" s="11">
        <v>1610009</v>
      </c>
      <c r="D12" s="16" t="s">
        <v>284</v>
      </c>
      <c r="E12" s="26"/>
      <c r="F12" s="26">
        <v>20461</v>
      </c>
    </row>
    <row r="13" spans="2:6" ht="15.75">
      <c r="B13" s="14">
        <v>42649</v>
      </c>
      <c r="C13" s="15">
        <v>1610010</v>
      </c>
      <c r="D13" s="12" t="s">
        <v>234</v>
      </c>
      <c r="E13" s="26"/>
      <c r="F13" s="26">
        <v>500</v>
      </c>
    </row>
    <row r="14" spans="2:6" ht="15.75">
      <c r="B14" s="14">
        <v>42649</v>
      </c>
      <c r="C14" s="11">
        <v>1610011</v>
      </c>
      <c r="D14" s="12" t="s">
        <v>285</v>
      </c>
      <c r="E14" s="26">
        <v>14555</v>
      </c>
      <c r="F14" s="26"/>
    </row>
    <row r="15" spans="2:6" ht="15.75">
      <c r="B15" s="14">
        <v>42650</v>
      </c>
      <c r="C15" s="15">
        <v>1610012</v>
      </c>
      <c r="D15" s="16" t="s">
        <v>108</v>
      </c>
      <c r="E15" s="26"/>
      <c r="F15" s="26">
        <v>5100</v>
      </c>
    </row>
    <row r="16" spans="2:6" ht="15.75">
      <c r="B16" s="14">
        <v>42650</v>
      </c>
      <c r="C16" s="11">
        <v>1610013</v>
      </c>
      <c r="D16" s="16" t="s">
        <v>18</v>
      </c>
      <c r="E16" s="26"/>
      <c r="F16" s="26">
        <v>20632</v>
      </c>
    </row>
    <row r="17" spans="2:6" ht="15.75">
      <c r="B17" s="14">
        <v>42650</v>
      </c>
      <c r="C17" s="15">
        <v>1610014</v>
      </c>
      <c r="D17" s="12" t="s">
        <v>52</v>
      </c>
      <c r="E17" s="26"/>
      <c r="F17" s="26">
        <v>1500</v>
      </c>
    </row>
    <row r="18" spans="2:6" ht="15.75">
      <c r="B18" s="14">
        <v>42650</v>
      </c>
      <c r="C18" s="11">
        <v>1610015</v>
      </c>
      <c r="D18" s="12" t="s">
        <v>286</v>
      </c>
      <c r="E18" s="26">
        <v>22454</v>
      </c>
      <c r="F18" s="26"/>
    </row>
    <row r="19" spans="2:6" ht="15.75">
      <c r="B19" s="14">
        <v>42651</v>
      </c>
      <c r="C19" s="15">
        <v>1610016</v>
      </c>
      <c r="D19" s="12" t="s">
        <v>287</v>
      </c>
      <c r="E19" s="26"/>
      <c r="F19" s="26">
        <v>20000</v>
      </c>
    </row>
    <row r="20" spans="2:6" ht="15.75">
      <c r="B20" s="14">
        <v>42651</v>
      </c>
      <c r="C20" s="11">
        <v>1610017</v>
      </c>
      <c r="D20" s="12" t="s">
        <v>288</v>
      </c>
      <c r="E20" s="26"/>
      <c r="F20" s="26">
        <v>18500</v>
      </c>
    </row>
    <row r="21" spans="2:6" ht="15.75">
      <c r="B21" s="14">
        <v>42653</v>
      </c>
      <c r="C21" s="15">
        <v>1610018</v>
      </c>
      <c r="D21" s="12" t="s">
        <v>289</v>
      </c>
      <c r="E21" s="26"/>
      <c r="F21" s="26">
        <v>30000</v>
      </c>
    </row>
    <row r="22" spans="2:6" ht="15.75">
      <c r="B22" s="14">
        <v>42653</v>
      </c>
      <c r="C22" s="11">
        <v>1610019</v>
      </c>
      <c r="D22" s="16" t="s">
        <v>290</v>
      </c>
      <c r="E22" s="26"/>
      <c r="F22" s="26">
        <v>18500</v>
      </c>
    </row>
    <row r="23" spans="2:6" ht="15.75">
      <c r="B23" s="14">
        <v>42654</v>
      </c>
      <c r="C23" s="15">
        <v>1610020</v>
      </c>
      <c r="D23" s="16" t="s">
        <v>101</v>
      </c>
      <c r="E23" s="26"/>
      <c r="F23" s="26">
        <v>65000</v>
      </c>
    </row>
    <row r="24" spans="2:6" ht="15.75">
      <c r="B24" s="14">
        <v>42654</v>
      </c>
      <c r="C24" s="11">
        <v>1610021</v>
      </c>
      <c r="D24" s="16" t="s">
        <v>12</v>
      </c>
      <c r="E24" s="26"/>
      <c r="F24" s="26">
        <v>8400</v>
      </c>
    </row>
    <row r="25" spans="2:6" ht="15.75">
      <c r="B25" s="14">
        <v>42654</v>
      </c>
      <c r="C25" s="15">
        <v>1610022</v>
      </c>
      <c r="D25" s="12" t="s">
        <v>291</v>
      </c>
      <c r="E25" s="26">
        <v>8596</v>
      </c>
      <c r="F25" s="26"/>
    </row>
    <row r="26" spans="2:6" ht="15.75">
      <c r="B26" s="14">
        <v>42655</v>
      </c>
      <c r="C26" s="11">
        <v>1610023</v>
      </c>
      <c r="D26" s="16" t="s">
        <v>52</v>
      </c>
      <c r="E26" s="26"/>
      <c r="F26" s="26">
        <v>1500</v>
      </c>
    </row>
    <row r="27" spans="2:6" ht="15.75">
      <c r="B27" s="14">
        <v>42655</v>
      </c>
      <c r="C27" s="15">
        <v>1610024</v>
      </c>
      <c r="D27" s="12" t="s">
        <v>234</v>
      </c>
      <c r="E27" s="26"/>
      <c r="F27" s="26">
        <v>500</v>
      </c>
    </row>
    <row r="28" spans="2:6" ht="15.75">
      <c r="B28" s="14">
        <v>42655</v>
      </c>
      <c r="C28" s="11">
        <v>1610025</v>
      </c>
      <c r="D28" s="12" t="s">
        <v>292</v>
      </c>
      <c r="E28" s="26">
        <v>162736</v>
      </c>
      <c r="F28" s="26"/>
    </row>
    <row r="29" spans="2:6" ht="15.75">
      <c r="B29" s="14">
        <v>42656</v>
      </c>
      <c r="C29" s="15">
        <v>1610026</v>
      </c>
      <c r="D29" s="12" t="s">
        <v>6</v>
      </c>
      <c r="E29" s="26"/>
      <c r="F29" s="26">
        <v>20000</v>
      </c>
    </row>
    <row r="30" spans="2:6" ht="15.75">
      <c r="B30" s="14">
        <v>42656</v>
      </c>
      <c r="C30" s="11">
        <v>1610027</v>
      </c>
      <c r="D30" s="12" t="s">
        <v>293</v>
      </c>
      <c r="E30" s="26">
        <v>61324</v>
      </c>
      <c r="F30" s="26"/>
    </row>
    <row r="31" spans="2:6" ht="15.75">
      <c r="B31" s="14">
        <v>42657</v>
      </c>
      <c r="C31" s="15">
        <v>1610028</v>
      </c>
      <c r="D31" s="12" t="s">
        <v>294</v>
      </c>
      <c r="E31" s="26">
        <v>177600</v>
      </c>
      <c r="F31" s="26"/>
    </row>
    <row r="32" spans="2:6" ht="15.75">
      <c r="B32" s="14">
        <v>42658</v>
      </c>
      <c r="C32" s="11">
        <v>1610029</v>
      </c>
      <c r="D32" s="12" t="s">
        <v>289</v>
      </c>
      <c r="E32" s="26"/>
      <c r="F32" s="26">
        <v>15000</v>
      </c>
    </row>
    <row r="33" spans="2:6" ht="15.75">
      <c r="B33" s="14">
        <v>42658</v>
      </c>
      <c r="C33" s="15">
        <v>1610030</v>
      </c>
      <c r="D33" s="12" t="s">
        <v>295</v>
      </c>
      <c r="E33" s="26"/>
      <c r="F33" s="26">
        <v>5000</v>
      </c>
    </row>
    <row r="34" spans="2:6" ht="15.75">
      <c r="B34" s="14">
        <v>42658</v>
      </c>
      <c r="C34" s="11">
        <v>1610031</v>
      </c>
      <c r="D34" s="12" t="s">
        <v>296</v>
      </c>
      <c r="E34" s="26"/>
      <c r="F34" s="26">
        <v>29500</v>
      </c>
    </row>
    <row r="35" spans="2:6" ht="15.75">
      <c r="B35" s="14">
        <v>42660</v>
      </c>
      <c r="C35" s="15">
        <v>1610032</v>
      </c>
      <c r="D35" s="12" t="s">
        <v>297</v>
      </c>
      <c r="E35" s="26">
        <v>24680</v>
      </c>
      <c r="F35" s="29"/>
    </row>
    <row r="36" spans="2:6" ht="15.75">
      <c r="B36" s="14">
        <v>42661</v>
      </c>
      <c r="C36" s="11">
        <v>1610033</v>
      </c>
      <c r="D36" s="12" t="s">
        <v>298</v>
      </c>
      <c r="E36" s="26"/>
      <c r="F36" s="26">
        <v>65500</v>
      </c>
    </row>
    <row r="37" spans="2:6" ht="15.75">
      <c r="B37" s="14">
        <v>42661</v>
      </c>
      <c r="C37" s="15">
        <v>1610034</v>
      </c>
      <c r="D37" s="12" t="s">
        <v>299</v>
      </c>
      <c r="E37" s="26">
        <v>122123</v>
      </c>
      <c r="F37" s="26"/>
    </row>
    <row r="38" spans="2:6" ht="15.75">
      <c r="B38" s="14">
        <v>42662</v>
      </c>
      <c r="C38" s="11">
        <v>1610035</v>
      </c>
      <c r="D38" s="16" t="s">
        <v>108</v>
      </c>
      <c r="E38" s="26"/>
      <c r="F38" s="26">
        <v>18154</v>
      </c>
    </row>
    <row r="39" spans="2:6" ht="15.75">
      <c r="B39" s="14">
        <v>42662</v>
      </c>
      <c r="C39" s="15">
        <v>1610036</v>
      </c>
      <c r="D39" s="16" t="s">
        <v>18</v>
      </c>
      <c r="E39" s="26"/>
      <c r="F39" s="26">
        <v>30500</v>
      </c>
    </row>
    <row r="40" spans="2:6" ht="15.75">
      <c r="B40" s="14">
        <v>42662</v>
      </c>
      <c r="C40" s="11">
        <v>1610037</v>
      </c>
      <c r="D40" s="16" t="s">
        <v>273</v>
      </c>
      <c r="E40" s="26"/>
      <c r="F40" s="26">
        <v>10000</v>
      </c>
    </row>
    <row r="41" spans="2:6" ht="15.75">
      <c r="B41" s="14">
        <v>42662</v>
      </c>
      <c r="C41" s="15">
        <v>1610038</v>
      </c>
      <c r="D41" s="12" t="s">
        <v>300</v>
      </c>
      <c r="E41" s="26"/>
      <c r="F41" s="26">
        <v>40000</v>
      </c>
    </row>
    <row r="42" spans="2:6" ht="15.75">
      <c r="B42" s="14">
        <v>42662</v>
      </c>
      <c r="C42" s="11">
        <v>1610039</v>
      </c>
      <c r="D42" s="16" t="s">
        <v>301</v>
      </c>
      <c r="E42" s="26">
        <v>78699</v>
      </c>
      <c r="F42" s="25"/>
    </row>
    <row r="43" spans="2:6" ht="15.75">
      <c r="B43" s="14">
        <v>42663</v>
      </c>
      <c r="C43" s="15">
        <v>1610040</v>
      </c>
      <c r="D43" s="12" t="s">
        <v>302</v>
      </c>
      <c r="E43" s="26"/>
      <c r="F43" s="25">
        <v>200000</v>
      </c>
    </row>
    <row r="44" spans="2:6" ht="15.75">
      <c r="B44" s="14">
        <v>42664</v>
      </c>
      <c r="C44" s="11">
        <v>1610041</v>
      </c>
      <c r="D44" s="12" t="s">
        <v>289</v>
      </c>
      <c r="E44" s="26"/>
      <c r="F44" s="25">
        <v>5000</v>
      </c>
    </row>
    <row r="45" spans="2:6" ht="15.75">
      <c r="B45" s="14">
        <v>42664</v>
      </c>
      <c r="C45" s="15">
        <v>1610042</v>
      </c>
      <c r="D45" s="16" t="s">
        <v>303</v>
      </c>
      <c r="E45" s="25">
        <v>57738</v>
      </c>
      <c r="F45" s="25"/>
    </row>
    <row r="46" spans="2:6" ht="15.75">
      <c r="B46" s="14">
        <v>42665</v>
      </c>
      <c r="C46" s="11">
        <v>1610043</v>
      </c>
      <c r="D46" s="12" t="s">
        <v>304</v>
      </c>
      <c r="E46" s="25"/>
      <c r="F46" s="25">
        <v>39500</v>
      </c>
    </row>
    <row r="47" spans="2:6" ht="15.75">
      <c r="B47" s="14">
        <v>42667</v>
      </c>
      <c r="C47" s="15">
        <v>1610044</v>
      </c>
      <c r="D47" s="16" t="s">
        <v>305</v>
      </c>
      <c r="E47" s="25">
        <v>4130</v>
      </c>
      <c r="F47" s="25"/>
    </row>
    <row r="48" spans="2:6" ht="15.75">
      <c r="B48" s="14">
        <v>42669</v>
      </c>
      <c r="C48" s="11">
        <v>1610045</v>
      </c>
      <c r="D48" s="16" t="s">
        <v>261</v>
      </c>
      <c r="E48" s="25"/>
      <c r="F48" s="25">
        <v>29500</v>
      </c>
    </row>
    <row r="49" spans="2:6" ht="15.75">
      <c r="B49" s="14">
        <v>42669</v>
      </c>
      <c r="C49" s="15">
        <v>1610046</v>
      </c>
      <c r="D49" s="12" t="s">
        <v>306</v>
      </c>
      <c r="E49" s="25">
        <v>127680</v>
      </c>
      <c r="F49" s="25"/>
    </row>
    <row r="50" spans="2:6" ht="15.75">
      <c r="B50" s="14">
        <v>42670</v>
      </c>
      <c r="C50" s="11">
        <v>1610047</v>
      </c>
      <c r="D50" s="12" t="s">
        <v>307</v>
      </c>
      <c r="E50" s="25">
        <v>6600</v>
      </c>
      <c r="F50" s="25"/>
    </row>
    <row r="51" spans="2:6" ht="15.75">
      <c r="B51" s="14">
        <v>42670</v>
      </c>
      <c r="C51" s="15">
        <v>1610048</v>
      </c>
      <c r="D51" s="12" t="s">
        <v>302</v>
      </c>
      <c r="E51" s="25"/>
      <c r="F51" s="25">
        <v>200000</v>
      </c>
    </row>
    <row r="52" spans="2:6" ht="15.75">
      <c r="B52" s="14">
        <v>42670</v>
      </c>
      <c r="C52" s="11">
        <v>1610049</v>
      </c>
      <c r="D52" s="16" t="s">
        <v>101</v>
      </c>
      <c r="E52" s="25"/>
      <c r="F52" s="25">
        <v>120000</v>
      </c>
    </row>
    <row r="53" spans="2:6" ht="15.75">
      <c r="B53" s="14">
        <v>42671</v>
      </c>
      <c r="C53" s="15">
        <v>1610050</v>
      </c>
      <c r="D53" s="12" t="s">
        <v>308</v>
      </c>
      <c r="E53" s="25">
        <v>1009</v>
      </c>
      <c r="F53" s="25"/>
    </row>
    <row r="54" spans="2:6" ht="15.75">
      <c r="B54" s="14">
        <v>42672</v>
      </c>
      <c r="C54" s="11">
        <v>1610051</v>
      </c>
      <c r="D54" s="12" t="s">
        <v>309</v>
      </c>
      <c r="E54" s="25"/>
      <c r="F54" s="25">
        <v>40000</v>
      </c>
    </row>
    <row r="55" spans="2:6" ht="15.75">
      <c r="B55" s="14">
        <v>42674</v>
      </c>
      <c r="C55" s="15">
        <v>1610052</v>
      </c>
      <c r="D55" s="12" t="s">
        <v>89</v>
      </c>
      <c r="E55" s="25"/>
      <c r="F55" s="25">
        <v>751</v>
      </c>
    </row>
    <row r="56" spans="2:6" ht="15.75">
      <c r="B56" s="14">
        <v>42674</v>
      </c>
      <c r="C56" s="11">
        <v>1610053</v>
      </c>
      <c r="D56" s="12" t="s">
        <v>310</v>
      </c>
      <c r="E56" s="25">
        <v>49876</v>
      </c>
      <c r="F56" s="25"/>
    </row>
    <row r="57" spans="2:6" ht="15.75">
      <c r="B57" s="18"/>
      <c r="C57" s="19"/>
      <c r="D57" s="20"/>
      <c r="E57" s="25">
        <f>SUM(E3:E56)</f>
        <v>1375145</v>
      </c>
      <c r="F57" s="25">
        <f>SUM(F3:F56)</f>
        <v>1167551</v>
      </c>
    </row>
    <row r="58" spans="2:6">
      <c r="B58" s="5"/>
      <c r="C58" s="27"/>
    </row>
    <row r="59" spans="2:6">
      <c r="B59" s="5"/>
      <c r="C59" s="27"/>
      <c r="E59" s="21" t="s">
        <v>7</v>
      </c>
      <c r="F59" s="17">
        <f>E57-F57</f>
        <v>207594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64"/>
  <sheetViews>
    <sheetView topLeftCell="A52" workbookViewId="0">
      <selection activeCell="D54" sqref="D54"/>
    </sheetView>
  </sheetViews>
  <sheetFormatPr baseColWidth="10" defaultRowHeight="15"/>
  <cols>
    <col min="3" max="3" width="12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42675</v>
      </c>
      <c r="C3" s="22"/>
      <c r="D3" s="8" t="s">
        <v>311</v>
      </c>
      <c r="E3" s="24">
        <v>207594</v>
      </c>
      <c r="F3" s="24"/>
    </row>
    <row r="4" spans="2:6" ht="15.75">
      <c r="B4" s="10">
        <v>42676</v>
      </c>
      <c r="C4" s="11">
        <v>1611001</v>
      </c>
      <c r="D4" s="12" t="s">
        <v>6</v>
      </c>
      <c r="E4" s="25"/>
      <c r="F4" s="25">
        <v>20000</v>
      </c>
    </row>
    <row r="5" spans="2:6" ht="15.75">
      <c r="B5" s="14">
        <v>42676</v>
      </c>
      <c r="C5" s="15">
        <v>1611002</v>
      </c>
      <c r="D5" s="12" t="s">
        <v>312</v>
      </c>
      <c r="E5" s="26">
        <v>2454</v>
      </c>
      <c r="F5" s="26"/>
    </row>
    <row r="6" spans="2:6" ht="15.75">
      <c r="B6" s="14">
        <v>42677</v>
      </c>
      <c r="C6" s="11">
        <v>1611003</v>
      </c>
      <c r="D6" s="12" t="s">
        <v>32</v>
      </c>
      <c r="E6" s="26"/>
      <c r="F6" s="26">
        <v>500</v>
      </c>
    </row>
    <row r="7" spans="2:6" ht="15.75">
      <c r="B7" s="14">
        <v>42677</v>
      </c>
      <c r="C7" s="15">
        <v>1611004</v>
      </c>
      <c r="D7" s="12" t="s">
        <v>313</v>
      </c>
      <c r="E7" s="26">
        <v>7274</v>
      </c>
      <c r="F7" s="26"/>
    </row>
    <row r="8" spans="2:6" ht="15.75">
      <c r="B8" s="14">
        <v>42679</v>
      </c>
      <c r="C8" s="11">
        <v>1611005</v>
      </c>
      <c r="D8" s="16" t="s">
        <v>126</v>
      </c>
      <c r="E8" s="26"/>
      <c r="F8" s="26">
        <v>10000</v>
      </c>
    </row>
    <row r="9" spans="2:6" ht="15.75">
      <c r="B9" s="14">
        <v>42679</v>
      </c>
      <c r="C9" s="15">
        <v>1611006</v>
      </c>
      <c r="D9" s="12" t="s">
        <v>314</v>
      </c>
      <c r="E9" s="26"/>
      <c r="F9" s="26">
        <v>28500</v>
      </c>
    </row>
    <row r="10" spans="2:6" ht="15.75">
      <c r="B10" s="14">
        <v>42681</v>
      </c>
      <c r="C10" s="11">
        <v>1611007</v>
      </c>
      <c r="D10" s="12" t="s">
        <v>315</v>
      </c>
      <c r="E10" s="26"/>
      <c r="F10" s="26">
        <v>3000</v>
      </c>
    </row>
    <row r="11" spans="2:6" ht="15.75">
      <c r="B11" s="14">
        <v>42681</v>
      </c>
      <c r="C11" s="15">
        <v>1611008</v>
      </c>
      <c r="D11" s="16" t="s">
        <v>18</v>
      </c>
      <c r="E11" s="26"/>
      <c r="F11" s="26">
        <v>32391</v>
      </c>
    </row>
    <row r="12" spans="2:6" ht="15.75">
      <c r="B12" s="14">
        <v>42681</v>
      </c>
      <c r="C12" s="11">
        <v>1611009</v>
      </c>
      <c r="D12" s="16" t="s">
        <v>316</v>
      </c>
      <c r="E12" s="26">
        <v>64547</v>
      </c>
      <c r="F12" s="26"/>
    </row>
    <row r="13" spans="2:6" ht="15.75">
      <c r="B13" s="14">
        <v>42682</v>
      </c>
      <c r="C13" s="15">
        <v>1611010</v>
      </c>
      <c r="D13" s="12" t="s">
        <v>317</v>
      </c>
      <c r="E13" s="26"/>
      <c r="F13" s="26">
        <v>10000</v>
      </c>
    </row>
    <row r="14" spans="2:6" ht="15.75">
      <c r="B14" s="14">
        <v>42682</v>
      </c>
      <c r="C14" s="11">
        <v>1611011</v>
      </c>
      <c r="D14" s="12" t="s">
        <v>318</v>
      </c>
      <c r="E14" s="26"/>
      <c r="F14" s="26">
        <v>60000</v>
      </c>
    </row>
    <row r="15" spans="2:6" ht="15.75">
      <c r="B15" s="14">
        <v>42682</v>
      </c>
      <c r="C15" s="15">
        <v>1611012</v>
      </c>
      <c r="D15" s="16" t="s">
        <v>319</v>
      </c>
      <c r="E15" s="26">
        <v>42503</v>
      </c>
      <c r="F15" s="26"/>
    </row>
    <row r="16" spans="2:6" ht="15.75">
      <c r="B16" s="14">
        <v>42683</v>
      </c>
      <c r="C16" s="11">
        <v>1611013</v>
      </c>
      <c r="D16" s="12" t="s">
        <v>320</v>
      </c>
      <c r="E16" s="26"/>
      <c r="F16" s="26">
        <v>20000</v>
      </c>
    </row>
    <row r="17" spans="2:6" ht="15.75">
      <c r="B17" s="14">
        <v>42683</v>
      </c>
      <c r="C17" s="15">
        <v>1611014</v>
      </c>
      <c r="D17" s="12" t="s">
        <v>315</v>
      </c>
      <c r="E17" s="26"/>
      <c r="F17" s="26">
        <v>500</v>
      </c>
    </row>
    <row r="18" spans="2:6" ht="15.75">
      <c r="B18" s="14">
        <v>42683</v>
      </c>
      <c r="C18" s="11">
        <v>1611015</v>
      </c>
      <c r="D18" s="12" t="s">
        <v>317</v>
      </c>
      <c r="E18" s="26"/>
      <c r="F18" s="26">
        <v>10000</v>
      </c>
    </row>
    <row r="19" spans="2:6" ht="15.75">
      <c r="B19" s="14">
        <v>42684</v>
      </c>
      <c r="C19" s="15">
        <v>1611016</v>
      </c>
      <c r="D19" s="12" t="s">
        <v>52</v>
      </c>
      <c r="E19" s="26"/>
      <c r="F19" s="26">
        <v>1500</v>
      </c>
    </row>
    <row r="20" spans="2:6" ht="15.75">
      <c r="B20" s="14">
        <v>42684</v>
      </c>
      <c r="C20" s="11">
        <v>1611017</v>
      </c>
      <c r="D20" s="12" t="s">
        <v>321</v>
      </c>
      <c r="E20" s="26">
        <v>9398</v>
      </c>
      <c r="F20" s="26"/>
    </row>
    <row r="21" spans="2:6" ht="15.75">
      <c r="B21" s="14">
        <v>42685</v>
      </c>
      <c r="C21" s="15">
        <v>1611018</v>
      </c>
      <c r="D21" s="12" t="s">
        <v>322</v>
      </c>
      <c r="E21" s="26">
        <v>42899</v>
      </c>
      <c r="F21" s="26"/>
    </row>
    <row r="22" spans="2:6" ht="15.75">
      <c r="B22" s="14">
        <v>42686</v>
      </c>
      <c r="C22" s="11">
        <v>1611019</v>
      </c>
      <c r="D22" s="12" t="s">
        <v>323</v>
      </c>
      <c r="E22" s="26"/>
      <c r="F22" s="26">
        <v>41500</v>
      </c>
    </row>
    <row r="23" spans="2:6" ht="15.75">
      <c r="B23" s="14">
        <v>42688</v>
      </c>
      <c r="C23" s="15">
        <v>1611020</v>
      </c>
      <c r="D23" s="12" t="s">
        <v>320</v>
      </c>
      <c r="E23" s="26"/>
      <c r="F23" s="26">
        <v>40000</v>
      </c>
    </row>
    <row r="24" spans="2:6" ht="15.75">
      <c r="B24" s="14">
        <v>42688</v>
      </c>
      <c r="C24" s="11">
        <v>1611021</v>
      </c>
      <c r="D24" s="12" t="s">
        <v>317</v>
      </c>
      <c r="E24" s="26"/>
      <c r="F24" s="26">
        <v>20000</v>
      </c>
    </row>
    <row r="25" spans="2:6" ht="15.75">
      <c r="B25" s="14">
        <v>42688</v>
      </c>
      <c r="C25" s="15">
        <v>1611022</v>
      </c>
      <c r="D25" s="12" t="s">
        <v>324</v>
      </c>
      <c r="E25" s="26">
        <v>7322</v>
      </c>
      <c r="F25" s="26"/>
    </row>
    <row r="26" spans="2:6" ht="15.75">
      <c r="B26" s="14">
        <v>42690</v>
      </c>
      <c r="C26" s="11">
        <v>1611023</v>
      </c>
      <c r="D26" s="16" t="s">
        <v>325</v>
      </c>
      <c r="E26" s="26">
        <v>97243</v>
      </c>
      <c r="F26" s="26"/>
    </row>
    <row r="27" spans="2:6" ht="15.75">
      <c r="B27" s="14">
        <v>42692</v>
      </c>
      <c r="C27" s="15">
        <v>1611024</v>
      </c>
      <c r="D27" s="12" t="s">
        <v>326</v>
      </c>
      <c r="E27" s="26">
        <v>400000</v>
      </c>
      <c r="F27" s="26"/>
    </row>
    <row r="28" spans="2:6" ht="15.75">
      <c r="B28" s="14">
        <v>42692</v>
      </c>
      <c r="C28" s="11">
        <v>1611025</v>
      </c>
      <c r="D28" s="12" t="s">
        <v>317</v>
      </c>
      <c r="E28" s="26"/>
      <c r="F28" s="26">
        <v>10000</v>
      </c>
    </row>
    <row r="29" spans="2:6" ht="15.75">
      <c r="B29" s="14">
        <v>42692</v>
      </c>
      <c r="C29" s="15">
        <v>1611026</v>
      </c>
      <c r="D29" s="12" t="s">
        <v>327</v>
      </c>
      <c r="E29" s="26"/>
      <c r="F29" s="26">
        <v>100000</v>
      </c>
    </row>
    <row r="30" spans="2:6" ht="15.75">
      <c r="B30" s="14">
        <v>42692</v>
      </c>
      <c r="C30" s="11">
        <v>1611027</v>
      </c>
      <c r="D30" s="12" t="s">
        <v>328</v>
      </c>
      <c r="E30" s="26">
        <f>63437+100</f>
        <v>63537</v>
      </c>
      <c r="F30" s="26"/>
    </row>
    <row r="31" spans="2:6" ht="15.75">
      <c r="B31" s="14">
        <v>42693</v>
      </c>
      <c r="C31" s="15">
        <v>1611028</v>
      </c>
      <c r="D31" s="16" t="s">
        <v>12</v>
      </c>
      <c r="E31" s="26"/>
      <c r="F31" s="26">
        <v>25450</v>
      </c>
    </row>
    <row r="32" spans="2:6" ht="15.75">
      <c r="B32" s="14">
        <v>42693</v>
      </c>
      <c r="C32" s="11">
        <v>1611029</v>
      </c>
      <c r="D32" s="12" t="s">
        <v>329</v>
      </c>
      <c r="E32" s="26"/>
      <c r="F32" s="26">
        <v>42000</v>
      </c>
    </row>
    <row r="33" spans="2:6" ht="15.75">
      <c r="B33" s="14">
        <v>42695</v>
      </c>
      <c r="C33" s="15">
        <v>1611030</v>
      </c>
      <c r="D33" s="12" t="s">
        <v>330</v>
      </c>
      <c r="E33" s="26"/>
      <c r="F33" s="26">
        <v>38000</v>
      </c>
    </row>
    <row r="34" spans="2:6" ht="15.75">
      <c r="B34" s="14">
        <v>42695</v>
      </c>
      <c r="C34" s="11">
        <v>1611031</v>
      </c>
      <c r="D34" s="12" t="s">
        <v>331</v>
      </c>
      <c r="E34" s="26">
        <v>8065</v>
      </c>
      <c r="F34" s="26"/>
    </row>
    <row r="35" spans="2:6" ht="15.75">
      <c r="B35" s="14">
        <v>42695</v>
      </c>
      <c r="C35" s="15">
        <v>1611032</v>
      </c>
      <c r="D35" s="12" t="s">
        <v>6</v>
      </c>
      <c r="E35" s="26"/>
      <c r="F35" s="29">
        <v>14000</v>
      </c>
    </row>
    <row r="36" spans="2:6" ht="15.75">
      <c r="B36" s="14">
        <v>42695</v>
      </c>
      <c r="C36" s="11">
        <v>1611033</v>
      </c>
      <c r="D36" s="12" t="s">
        <v>332</v>
      </c>
      <c r="E36" s="26"/>
      <c r="F36" s="24">
        <v>12200</v>
      </c>
    </row>
    <row r="37" spans="2:6" ht="15.75">
      <c r="B37" s="14">
        <v>42695</v>
      </c>
      <c r="C37" s="15">
        <v>1611034</v>
      </c>
      <c r="D37" s="12" t="s">
        <v>333</v>
      </c>
      <c r="E37" s="26"/>
      <c r="F37" s="24">
        <v>60000</v>
      </c>
    </row>
    <row r="38" spans="2:6" ht="15.75">
      <c r="B38" s="14">
        <v>42695</v>
      </c>
      <c r="C38" s="11">
        <v>1611035</v>
      </c>
      <c r="D38" s="16" t="s">
        <v>6</v>
      </c>
      <c r="E38" s="26"/>
      <c r="F38" s="24">
        <v>16000</v>
      </c>
    </row>
    <row r="39" spans="2:6" ht="15.75">
      <c r="B39" s="14">
        <v>42695</v>
      </c>
      <c r="C39" s="15">
        <v>1611036</v>
      </c>
      <c r="D39" s="16" t="s">
        <v>6</v>
      </c>
      <c r="E39" s="26"/>
      <c r="F39" s="24">
        <v>13000</v>
      </c>
    </row>
    <row r="40" spans="2:6" ht="15.75">
      <c r="B40" s="14">
        <v>42695</v>
      </c>
      <c r="C40" s="11">
        <v>1611037</v>
      </c>
      <c r="D40" s="16" t="s">
        <v>334</v>
      </c>
      <c r="E40" s="26"/>
      <c r="F40" s="24">
        <v>25000</v>
      </c>
    </row>
    <row r="41" spans="2:6" ht="15.75">
      <c r="B41" s="14">
        <v>42695</v>
      </c>
      <c r="C41" s="15">
        <v>1611038</v>
      </c>
      <c r="D41" s="12" t="s">
        <v>6</v>
      </c>
      <c r="E41" s="26"/>
      <c r="F41" s="26">
        <v>14900</v>
      </c>
    </row>
    <row r="42" spans="2:6" ht="15.75">
      <c r="B42" s="14">
        <v>42697</v>
      </c>
      <c r="C42" s="11">
        <v>1611039</v>
      </c>
      <c r="D42" s="16" t="s">
        <v>273</v>
      </c>
      <c r="E42" s="26"/>
      <c r="F42" s="25">
        <v>20000</v>
      </c>
    </row>
    <row r="43" spans="2:6" ht="15.75">
      <c r="B43" s="14">
        <v>42697</v>
      </c>
      <c r="C43" s="15">
        <v>1611040</v>
      </c>
      <c r="D43" s="12" t="s">
        <v>234</v>
      </c>
      <c r="E43" s="26"/>
      <c r="F43" s="25">
        <v>500</v>
      </c>
    </row>
    <row r="44" spans="2:6" ht="15.75">
      <c r="B44" s="14">
        <v>42697</v>
      </c>
      <c r="C44" s="11">
        <v>1611041</v>
      </c>
      <c r="D44" s="12" t="s">
        <v>335</v>
      </c>
      <c r="E44" s="26">
        <v>8485</v>
      </c>
      <c r="F44" s="25"/>
    </row>
    <row r="45" spans="2:6" ht="15.75">
      <c r="B45" s="14">
        <v>42698</v>
      </c>
      <c r="C45" s="15">
        <v>1611042</v>
      </c>
      <c r="D45" s="16" t="s">
        <v>32</v>
      </c>
      <c r="E45" s="25"/>
      <c r="F45" s="25">
        <v>1500</v>
      </c>
    </row>
    <row r="46" spans="2:6" ht="15.75">
      <c r="B46" s="14">
        <v>42698</v>
      </c>
      <c r="C46" s="11">
        <v>1611043</v>
      </c>
      <c r="D46" s="12" t="s">
        <v>336</v>
      </c>
      <c r="E46" s="25">
        <f>100+8275+100+12036</f>
        <v>20511</v>
      </c>
      <c r="F46" s="25"/>
    </row>
    <row r="47" spans="2:6" ht="15.75">
      <c r="B47" s="14">
        <v>42699</v>
      </c>
      <c r="C47" s="15">
        <v>1611044</v>
      </c>
      <c r="D47" s="16" t="s">
        <v>315</v>
      </c>
      <c r="E47" s="25"/>
      <c r="F47" s="25">
        <v>3500</v>
      </c>
    </row>
    <row r="48" spans="2:6" ht="15.75">
      <c r="B48" s="14">
        <v>42699</v>
      </c>
      <c r="C48" s="11">
        <v>1611045</v>
      </c>
      <c r="D48" s="16" t="s">
        <v>337</v>
      </c>
      <c r="E48" s="25"/>
      <c r="F48" s="25">
        <v>27100</v>
      </c>
    </row>
    <row r="49" spans="2:6" ht="15.75">
      <c r="B49" s="14">
        <v>42699</v>
      </c>
      <c r="C49" s="15">
        <v>1611046</v>
      </c>
      <c r="D49" s="12" t="s">
        <v>338</v>
      </c>
      <c r="E49" s="25">
        <f>500+126874+991+100+16626</f>
        <v>145091</v>
      </c>
      <c r="F49" s="25"/>
    </row>
    <row r="50" spans="2:6" ht="15.75">
      <c r="B50" s="14">
        <v>42700</v>
      </c>
      <c r="C50" s="11">
        <v>1611047</v>
      </c>
      <c r="D50" s="12" t="s">
        <v>339</v>
      </c>
      <c r="E50" s="25"/>
      <c r="F50" s="25">
        <v>53500</v>
      </c>
    </row>
    <row r="51" spans="2:6" ht="15.75">
      <c r="B51" s="14">
        <v>42702</v>
      </c>
      <c r="C51" s="15">
        <v>1611048</v>
      </c>
      <c r="D51" s="12" t="s">
        <v>6</v>
      </c>
      <c r="E51" s="25"/>
      <c r="F51" s="25">
        <v>20000</v>
      </c>
    </row>
    <row r="52" spans="2:6" ht="15.75">
      <c r="B52" s="14">
        <v>42702</v>
      </c>
      <c r="C52" s="11">
        <v>1611049</v>
      </c>
      <c r="D52" s="16" t="s">
        <v>340</v>
      </c>
      <c r="E52" s="25"/>
      <c r="F52" s="25">
        <v>25000</v>
      </c>
    </row>
    <row r="53" spans="2:6" ht="15.75">
      <c r="B53" s="14">
        <v>42702</v>
      </c>
      <c r="C53" s="15">
        <v>1611050</v>
      </c>
      <c r="D53" s="12" t="s">
        <v>341</v>
      </c>
      <c r="E53" s="25"/>
      <c r="F53" s="25">
        <v>16500</v>
      </c>
    </row>
    <row r="54" spans="2:6" ht="15.75">
      <c r="B54" s="14">
        <v>42702</v>
      </c>
      <c r="C54" s="11">
        <v>1611051</v>
      </c>
      <c r="D54" s="16" t="s">
        <v>101</v>
      </c>
      <c r="E54" s="25"/>
      <c r="F54" s="25">
        <v>120000</v>
      </c>
    </row>
    <row r="55" spans="2:6" ht="15.75">
      <c r="B55" s="14">
        <v>42702</v>
      </c>
      <c r="C55" s="15">
        <v>1611052</v>
      </c>
      <c r="D55" s="12" t="s">
        <v>66</v>
      </c>
      <c r="E55" s="25"/>
      <c r="F55" s="25">
        <v>2000</v>
      </c>
    </row>
    <row r="56" spans="2:6" ht="15.75">
      <c r="B56" s="14">
        <v>42702</v>
      </c>
      <c r="C56" s="11">
        <v>1611053</v>
      </c>
      <c r="D56" s="12" t="s">
        <v>342</v>
      </c>
      <c r="E56" s="25">
        <v>160508</v>
      </c>
      <c r="F56" s="25"/>
    </row>
    <row r="57" spans="2:6" ht="15.75">
      <c r="B57" s="14">
        <v>42703</v>
      </c>
      <c r="C57" s="15">
        <v>1611054</v>
      </c>
      <c r="D57" s="12" t="s">
        <v>343</v>
      </c>
      <c r="E57" s="25"/>
      <c r="F57" s="25">
        <v>3000</v>
      </c>
    </row>
    <row r="58" spans="2:6" ht="15.75">
      <c r="B58" s="14">
        <v>42703</v>
      </c>
      <c r="C58" s="11">
        <v>1611055</v>
      </c>
      <c r="D58" s="12" t="s">
        <v>344</v>
      </c>
      <c r="E58" s="25">
        <v>98365</v>
      </c>
      <c r="F58" s="25"/>
    </row>
    <row r="59" spans="2:6" ht="15.75">
      <c r="B59" s="14">
        <v>42704</v>
      </c>
      <c r="C59" s="15">
        <v>1611056</v>
      </c>
      <c r="D59" s="16" t="s">
        <v>142</v>
      </c>
      <c r="E59" s="25"/>
      <c r="F59" s="25">
        <v>8000</v>
      </c>
    </row>
    <row r="60" spans="2:6" ht="15.75">
      <c r="B60" s="14">
        <v>42704</v>
      </c>
      <c r="C60" s="11">
        <v>1611057</v>
      </c>
      <c r="D60" s="12" t="s">
        <v>345</v>
      </c>
      <c r="E60" s="25">
        <f>100+26904+100+8708+100+51053</f>
        <v>86965</v>
      </c>
      <c r="F60" s="25"/>
    </row>
    <row r="61" spans="2:6" ht="15.75">
      <c r="B61" s="14">
        <v>42704</v>
      </c>
      <c r="C61" s="15">
        <v>1611058</v>
      </c>
      <c r="D61" s="12" t="s">
        <v>346</v>
      </c>
      <c r="E61" s="25"/>
      <c r="F61" s="25">
        <v>22000</v>
      </c>
    </row>
    <row r="62" spans="2:6" ht="15.75">
      <c r="B62" s="18"/>
      <c r="C62" s="19"/>
      <c r="D62" s="20"/>
      <c r="E62" s="25">
        <f>SUM(E3:E61)</f>
        <v>1472761</v>
      </c>
      <c r="F62" s="25">
        <f>SUM(F3:F61)</f>
        <v>991041</v>
      </c>
    </row>
    <row r="63" spans="2:6">
      <c r="B63" s="5"/>
      <c r="C63" s="27"/>
    </row>
    <row r="64" spans="2:6">
      <c r="B64" s="5"/>
      <c r="C64" s="27"/>
      <c r="E64" s="21" t="s">
        <v>7</v>
      </c>
      <c r="F64" s="17">
        <f>E62-F62</f>
        <v>481720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60"/>
  <sheetViews>
    <sheetView tabSelected="1" workbookViewId="0">
      <selection activeCell="H12" sqref="H12"/>
    </sheetView>
  </sheetViews>
  <sheetFormatPr baseColWidth="10" defaultRowHeight="15"/>
  <cols>
    <col min="3" max="3" width="12.42578125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42705</v>
      </c>
      <c r="C3" s="22"/>
      <c r="D3" s="8" t="s">
        <v>347</v>
      </c>
      <c r="E3" s="24">
        <v>481720</v>
      </c>
      <c r="F3" s="24"/>
    </row>
    <row r="4" spans="2:6" ht="15.75">
      <c r="B4" s="10">
        <v>42705</v>
      </c>
      <c r="C4" s="11">
        <v>1612001</v>
      </c>
      <c r="D4" s="12" t="s">
        <v>348</v>
      </c>
      <c r="E4" s="25">
        <v>69608</v>
      </c>
      <c r="F4" s="25"/>
    </row>
    <row r="5" spans="2:6" ht="15.75">
      <c r="B5" s="14">
        <v>42706</v>
      </c>
      <c r="C5" s="15">
        <v>1612002</v>
      </c>
      <c r="D5" s="12" t="s">
        <v>18</v>
      </c>
      <c r="E5" s="26"/>
      <c r="F5" s="26">
        <v>20396</v>
      </c>
    </row>
    <row r="6" spans="2:6" ht="15.75">
      <c r="B6" s="14">
        <v>42706</v>
      </c>
      <c r="C6" s="11">
        <v>1612003</v>
      </c>
      <c r="D6" s="12" t="s">
        <v>349</v>
      </c>
      <c r="E6" s="26">
        <f>500+269558+100+5900</f>
        <v>276058</v>
      </c>
      <c r="F6" s="26"/>
    </row>
    <row r="7" spans="2:6" ht="15.75">
      <c r="B7" s="14">
        <v>42707</v>
      </c>
      <c r="C7" s="15">
        <v>1612004</v>
      </c>
      <c r="D7" s="12" t="s">
        <v>166</v>
      </c>
      <c r="E7" s="26"/>
      <c r="F7" s="26">
        <v>2500</v>
      </c>
    </row>
    <row r="8" spans="2:6" ht="15.75">
      <c r="B8" s="14">
        <v>42707</v>
      </c>
      <c r="C8" s="11">
        <v>1612005</v>
      </c>
      <c r="D8" s="12" t="s">
        <v>350</v>
      </c>
      <c r="E8" s="26"/>
      <c r="F8" s="26">
        <v>20500</v>
      </c>
    </row>
    <row r="9" spans="2:6" ht="15.75">
      <c r="B9" s="14">
        <v>42709</v>
      </c>
      <c r="C9" s="15">
        <v>1612006</v>
      </c>
      <c r="D9" s="12" t="s">
        <v>351</v>
      </c>
      <c r="E9" s="26"/>
      <c r="F9" s="26">
        <v>70100</v>
      </c>
    </row>
    <row r="10" spans="2:6" ht="15.75">
      <c r="B10" s="14">
        <v>42709</v>
      </c>
      <c r="C10" s="11">
        <v>1612007</v>
      </c>
      <c r="D10" s="12" t="s">
        <v>6</v>
      </c>
      <c r="E10" s="26"/>
      <c r="F10" s="26">
        <v>5000</v>
      </c>
    </row>
    <row r="11" spans="2:6" ht="15.75">
      <c r="B11" s="14">
        <v>42709</v>
      </c>
      <c r="C11" s="15">
        <v>1612008</v>
      </c>
      <c r="D11" s="16" t="s">
        <v>352</v>
      </c>
      <c r="E11" s="26">
        <f>100+59714</f>
        <v>59814</v>
      </c>
      <c r="F11" s="26"/>
    </row>
    <row r="12" spans="2:6" ht="15.75">
      <c r="B12" s="14">
        <v>42710</v>
      </c>
      <c r="C12" s="11">
        <v>1612009</v>
      </c>
      <c r="D12" s="16" t="s">
        <v>353</v>
      </c>
      <c r="E12" s="26"/>
      <c r="F12" s="26">
        <v>50000</v>
      </c>
    </row>
    <row r="13" spans="2:6" ht="15.75">
      <c r="B13" s="14">
        <v>42710</v>
      </c>
      <c r="C13" s="15">
        <v>1612010</v>
      </c>
      <c r="D13" s="12" t="s">
        <v>354</v>
      </c>
      <c r="E13" s="26">
        <f>100+17995+4130</f>
        <v>22225</v>
      </c>
      <c r="F13" s="26"/>
    </row>
    <row r="14" spans="2:6" ht="15.75">
      <c r="B14" s="14">
        <v>42711</v>
      </c>
      <c r="C14" s="11">
        <v>1612011</v>
      </c>
      <c r="D14" s="16" t="s">
        <v>273</v>
      </c>
      <c r="E14" s="26"/>
      <c r="F14" s="26">
        <v>30000</v>
      </c>
    </row>
    <row r="15" spans="2:6" ht="15.75">
      <c r="B15" s="14">
        <v>42711</v>
      </c>
      <c r="C15" s="15">
        <v>1612012</v>
      </c>
      <c r="D15" s="16" t="s">
        <v>355</v>
      </c>
      <c r="E15" s="26"/>
      <c r="F15" s="26">
        <v>5500</v>
      </c>
    </row>
    <row r="16" spans="2:6" ht="15.75">
      <c r="B16" s="14">
        <v>42711</v>
      </c>
      <c r="C16" s="11">
        <v>1612013</v>
      </c>
      <c r="D16" s="12" t="s">
        <v>356</v>
      </c>
      <c r="E16" s="26">
        <f>100+39365+5163</f>
        <v>44628</v>
      </c>
      <c r="F16" s="26"/>
    </row>
    <row r="17" spans="2:6" ht="15.75">
      <c r="B17" s="14">
        <v>42712</v>
      </c>
      <c r="C17" s="15">
        <v>1612014</v>
      </c>
      <c r="D17" s="12" t="s">
        <v>6</v>
      </c>
      <c r="E17" s="26"/>
      <c r="F17" s="26">
        <v>20000</v>
      </c>
    </row>
    <row r="18" spans="2:6" ht="15.75">
      <c r="B18" s="14">
        <v>42712</v>
      </c>
      <c r="C18" s="11">
        <v>1612015</v>
      </c>
      <c r="D18" s="12" t="s">
        <v>357</v>
      </c>
      <c r="E18" s="26">
        <f>100+35312+5098+100+10030+100+7222</f>
        <v>57962</v>
      </c>
      <c r="F18" s="26"/>
    </row>
    <row r="19" spans="2:6" ht="15.75">
      <c r="B19" s="14">
        <v>42713</v>
      </c>
      <c r="C19" s="15">
        <v>1612016</v>
      </c>
      <c r="D19" s="16" t="s">
        <v>195</v>
      </c>
      <c r="E19" s="26"/>
      <c r="F19" s="26">
        <v>30000</v>
      </c>
    </row>
    <row r="20" spans="2:6" ht="15.75">
      <c r="B20" s="14">
        <v>42713</v>
      </c>
      <c r="C20" s="11">
        <v>1612017</v>
      </c>
      <c r="D20" s="28" t="s">
        <v>358</v>
      </c>
      <c r="E20" s="26">
        <f>100+22568+100+17488</f>
        <v>40256</v>
      </c>
      <c r="F20" s="30"/>
    </row>
    <row r="21" spans="2:6" ht="15.75">
      <c r="B21" s="14">
        <v>42714</v>
      </c>
      <c r="C21" s="15">
        <v>1612018</v>
      </c>
      <c r="D21" s="12" t="s">
        <v>163</v>
      </c>
      <c r="E21" s="26"/>
      <c r="F21" s="26">
        <v>56500</v>
      </c>
    </row>
    <row r="22" spans="2:6" ht="15.75">
      <c r="B22" s="14">
        <v>42714</v>
      </c>
      <c r="C22" s="11">
        <v>1612019</v>
      </c>
      <c r="D22" s="12" t="s">
        <v>359</v>
      </c>
      <c r="E22" s="26"/>
      <c r="F22" s="26">
        <v>38000</v>
      </c>
    </row>
    <row r="23" spans="2:6" ht="15.75">
      <c r="B23" s="14">
        <v>42717</v>
      </c>
      <c r="C23" s="15">
        <v>1612020</v>
      </c>
      <c r="D23" s="12" t="s">
        <v>360</v>
      </c>
      <c r="E23" s="26"/>
      <c r="F23" s="26">
        <v>31000</v>
      </c>
    </row>
    <row r="24" spans="2:6" ht="15.75">
      <c r="B24" s="14">
        <v>42717</v>
      </c>
      <c r="C24" s="11">
        <v>1612021</v>
      </c>
      <c r="D24" s="12" t="s">
        <v>66</v>
      </c>
      <c r="E24" s="26"/>
      <c r="F24" s="26">
        <v>2000</v>
      </c>
    </row>
    <row r="25" spans="2:6" ht="15.75">
      <c r="B25" s="14">
        <v>42717</v>
      </c>
      <c r="C25" s="15">
        <v>1612022</v>
      </c>
      <c r="D25" s="12" t="s">
        <v>361</v>
      </c>
      <c r="E25" s="26"/>
      <c r="F25" s="26">
        <v>20000</v>
      </c>
    </row>
    <row r="26" spans="2:6" ht="15.75">
      <c r="B26" s="14">
        <v>42717</v>
      </c>
      <c r="C26" s="11">
        <v>1612023</v>
      </c>
      <c r="D26" s="16" t="s">
        <v>362</v>
      </c>
      <c r="E26" s="26"/>
      <c r="F26" s="26">
        <v>2500</v>
      </c>
    </row>
    <row r="27" spans="2:6" ht="15.75">
      <c r="B27" s="14">
        <v>42717</v>
      </c>
      <c r="C27" s="15">
        <v>1612024</v>
      </c>
      <c r="D27" s="12" t="s">
        <v>363</v>
      </c>
      <c r="E27" s="26"/>
      <c r="F27" s="26">
        <f>39853+504</f>
        <v>40357</v>
      </c>
    </row>
    <row r="28" spans="2:6" ht="15.75">
      <c r="B28" s="14">
        <v>42717</v>
      </c>
      <c r="C28" s="11">
        <v>1612025</v>
      </c>
      <c r="D28" s="12" t="s">
        <v>364</v>
      </c>
      <c r="E28" s="26">
        <v>34624</v>
      </c>
      <c r="F28" s="26"/>
    </row>
    <row r="29" spans="2:6" ht="15.75">
      <c r="B29" s="14">
        <v>42718</v>
      </c>
      <c r="C29" s="15">
        <v>1612026</v>
      </c>
      <c r="D29" s="12" t="s">
        <v>365</v>
      </c>
      <c r="E29" s="26"/>
      <c r="F29" s="26">
        <v>1500</v>
      </c>
    </row>
    <row r="30" spans="2:6" ht="15.75">
      <c r="B30" s="14">
        <v>42718</v>
      </c>
      <c r="C30" s="11">
        <v>1612027</v>
      </c>
      <c r="D30" s="12" t="s">
        <v>366</v>
      </c>
      <c r="E30" s="26"/>
      <c r="F30" s="26">
        <v>170000</v>
      </c>
    </row>
    <row r="31" spans="2:6" ht="15.75">
      <c r="B31" s="14">
        <v>42718</v>
      </c>
      <c r="C31" s="15">
        <v>1612028</v>
      </c>
      <c r="D31" s="16" t="s">
        <v>367</v>
      </c>
      <c r="E31" s="26">
        <f>100+65195+100+15045+5475</f>
        <v>85915</v>
      </c>
      <c r="F31" s="26"/>
    </row>
    <row r="32" spans="2:6" ht="15.75">
      <c r="B32" s="14">
        <v>42719</v>
      </c>
      <c r="C32" s="11">
        <v>1612029</v>
      </c>
      <c r="D32" s="12" t="s">
        <v>368</v>
      </c>
      <c r="E32" s="26"/>
      <c r="F32" s="26">
        <v>10000</v>
      </c>
    </row>
    <row r="33" spans="2:6" ht="15.75">
      <c r="B33" s="14">
        <v>42719</v>
      </c>
      <c r="C33" s="15">
        <v>1612030</v>
      </c>
      <c r="D33" s="12" t="s">
        <v>52</v>
      </c>
      <c r="E33" s="26"/>
      <c r="F33" s="26">
        <v>1500</v>
      </c>
    </row>
    <row r="34" spans="2:6" ht="15.75">
      <c r="B34" s="14">
        <v>42719</v>
      </c>
      <c r="C34" s="11">
        <v>1612031</v>
      </c>
      <c r="D34" s="12" t="s">
        <v>369</v>
      </c>
      <c r="E34" s="26">
        <v>20561</v>
      </c>
      <c r="F34" s="26"/>
    </row>
    <row r="35" spans="2:6" ht="15.75">
      <c r="B35" s="14">
        <v>42720</v>
      </c>
      <c r="C35" s="15">
        <v>1612032</v>
      </c>
      <c r="D35" s="12" t="s">
        <v>6</v>
      </c>
      <c r="E35" s="26"/>
      <c r="F35" s="29">
        <v>20000</v>
      </c>
    </row>
    <row r="36" spans="2:6" ht="15.75">
      <c r="B36" s="14">
        <v>42720</v>
      </c>
      <c r="C36" s="11">
        <v>1612033</v>
      </c>
      <c r="D36" s="12" t="s">
        <v>370</v>
      </c>
      <c r="E36" s="26">
        <f>100+10030+100+16520</f>
        <v>26750</v>
      </c>
      <c r="F36" s="24"/>
    </row>
    <row r="37" spans="2:6" ht="15.75">
      <c r="B37" s="14">
        <v>42721</v>
      </c>
      <c r="C37" s="15">
        <v>1612034</v>
      </c>
      <c r="D37" s="12" t="s">
        <v>371</v>
      </c>
      <c r="E37" s="26"/>
      <c r="F37" s="24">
        <v>20000</v>
      </c>
    </row>
    <row r="38" spans="2:6" ht="15.75">
      <c r="B38" s="14">
        <v>42723</v>
      </c>
      <c r="C38" s="11">
        <v>1612035</v>
      </c>
      <c r="D38" s="12" t="s">
        <v>368</v>
      </c>
      <c r="E38" s="26"/>
      <c r="F38" s="24">
        <v>20000</v>
      </c>
    </row>
    <row r="39" spans="2:6" ht="15.75">
      <c r="B39" s="14">
        <v>42724</v>
      </c>
      <c r="C39" s="15">
        <v>1612036</v>
      </c>
      <c r="D39" s="12" t="s">
        <v>66</v>
      </c>
      <c r="E39" s="26"/>
      <c r="F39" s="24">
        <v>1500</v>
      </c>
    </row>
    <row r="40" spans="2:6" ht="15.75">
      <c r="B40" s="14">
        <v>42724</v>
      </c>
      <c r="C40" s="11">
        <v>1612037</v>
      </c>
      <c r="D40" s="16" t="s">
        <v>372</v>
      </c>
      <c r="E40" s="26">
        <f>100+12744+1475+100+113490</f>
        <v>127909</v>
      </c>
      <c r="F40" s="24"/>
    </row>
    <row r="41" spans="2:6" ht="15.75">
      <c r="B41" s="14">
        <v>42725</v>
      </c>
      <c r="C41" s="15">
        <v>1612038</v>
      </c>
      <c r="D41" s="12" t="s">
        <v>373</v>
      </c>
      <c r="E41" s="26"/>
      <c r="F41" s="26">
        <v>500</v>
      </c>
    </row>
    <row r="42" spans="2:6" ht="15.75">
      <c r="B42" s="14">
        <v>42725</v>
      </c>
      <c r="C42" s="11">
        <v>1612039</v>
      </c>
      <c r="D42" s="16" t="s">
        <v>12</v>
      </c>
      <c r="E42" s="26"/>
      <c r="F42" s="25">
        <v>33175</v>
      </c>
    </row>
    <row r="43" spans="2:6" ht="15.75">
      <c r="B43" s="14">
        <v>42726</v>
      </c>
      <c r="C43" s="15">
        <v>1612040</v>
      </c>
      <c r="D43" s="12" t="s">
        <v>6</v>
      </c>
      <c r="E43" s="26"/>
      <c r="F43" s="25">
        <v>5000</v>
      </c>
    </row>
    <row r="44" spans="2:6" ht="15.75">
      <c r="B44" s="14">
        <v>42726</v>
      </c>
      <c r="C44" s="11">
        <v>1612041</v>
      </c>
      <c r="D44" s="12" t="s">
        <v>374</v>
      </c>
      <c r="E44" s="26">
        <f>100+6136+100+65195+100+27583</f>
        <v>99214</v>
      </c>
      <c r="F44" s="25"/>
    </row>
    <row r="45" spans="2:6" ht="15.75">
      <c r="B45" s="14">
        <v>42727</v>
      </c>
      <c r="C45" s="15">
        <v>1612042</v>
      </c>
      <c r="D45" s="12" t="s">
        <v>368</v>
      </c>
      <c r="E45" s="25"/>
      <c r="F45" s="25">
        <v>60000</v>
      </c>
    </row>
    <row r="46" spans="2:6" ht="15.75">
      <c r="B46" s="14">
        <v>42727</v>
      </c>
      <c r="C46" s="11">
        <v>1612043</v>
      </c>
      <c r="D46" s="12" t="s">
        <v>6</v>
      </c>
      <c r="E46" s="25"/>
      <c r="F46" s="25">
        <v>15000</v>
      </c>
    </row>
    <row r="47" spans="2:6" ht="15.75">
      <c r="B47" s="14">
        <v>42727</v>
      </c>
      <c r="C47" s="15">
        <v>1612044</v>
      </c>
      <c r="D47" s="16" t="s">
        <v>375</v>
      </c>
      <c r="E47" s="25">
        <v>58873</v>
      </c>
      <c r="F47" s="25"/>
    </row>
    <row r="48" spans="2:6" ht="15.75">
      <c r="B48" s="14">
        <v>42728</v>
      </c>
      <c r="C48" s="11">
        <v>1612045</v>
      </c>
      <c r="D48" s="16" t="s">
        <v>376</v>
      </c>
      <c r="E48" s="25">
        <v>50250</v>
      </c>
      <c r="F48" s="25"/>
    </row>
    <row r="49" spans="2:6" ht="15.75">
      <c r="B49" s="14">
        <v>42728</v>
      </c>
      <c r="C49" s="15">
        <v>1612046</v>
      </c>
      <c r="D49" s="12" t="s">
        <v>377</v>
      </c>
      <c r="E49" s="25"/>
      <c r="F49" s="25">
        <v>23000</v>
      </c>
    </row>
    <row r="50" spans="2:6" ht="15.75">
      <c r="B50" s="14">
        <v>42731</v>
      </c>
      <c r="C50" s="11">
        <v>1612047</v>
      </c>
      <c r="D50" s="12" t="s">
        <v>66</v>
      </c>
      <c r="E50" s="25"/>
      <c r="F50" s="25">
        <v>2000</v>
      </c>
    </row>
    <row r="51" spans="2:6" ht="15.75">
      <c r="B51" s="14">
        <v>42731</v>
      </c>
      <c r="C51" s="15">
        <v>1612048</v>
      </c>
      <c r="D51" s="16" t="s">
        <v>101</v>
      </c>
      <c r="E51" s="25"/>
      <c r="F51" s="25">
        <v>120000</v>
      </c>
    </row>
    <row r="52" spans="2:6" ht="15.75">
      <c r="B52" s="14">
        <v>42732</v>
      </c>
      <c r="C52" s="11">
        <v>1612049</v>
      </c>
      <c r="D52" s="12" t="s">
        <v>378</v>
      </c>
      <c r="E52" s="25"/>
      <c r="F52" s="25">
        <v>27500</v>
      </c>
    </row>
    <row r="53" spans="2:6" ht="15.75">
      <c r="B53" s="14">
        <v>42732</v>
      </c>
      <c r="C53" s="15">
        <v>1612050</v>
      </c>
      <c r="D53" s="12" t="s">
        <v>379</v>
      </c>
      <c r="E53" s="25">
        <v>39465</v>
      </c>
      <c r="F53" s="25"/>
    </row>
    <row r="54" spans="2:6" ht="15.75">
      <c r="B54" s="14">
        <v>42733</v>
      </c>
      <c r="C54" s="11">
        <v>1612051</v>
      </c>
      <c r="D54" s="12" t="s">
        <v>18</v>
      </c>
      <c r="E54" s="25"/>
      <c r="F54" s="25">
        <v>23759</v>
      </c>
    </row>
    <row r="55" spans="2:6" ht="15.75">
      <c r="B55" s="14">
        <v>42733</v>
      </c>
      <c r="C55" s="15">
        <v>1612052</v>
      </c>
      <c r="D55" s="12" t="s">
        <v>380</v>
      </c>
      <c r="E55" s="25">
        <f>100+16992+100+28686+100+7434</f>
        <v>53412</v>
      </c>
      <c r="F55" s="25"/>
    </row>
    <row r="56" spans="2:6" ht="15.75">
      <c r="B56" s="14">
        <v>42734</v>
      </c>
      <c r="C56" s="11">
        <v>1612053</v>
      </c>
      <c r="D56" s="12" t="s">
        <v>381</v>
      </c>
      <c r="E56" s="25"/>
      <c r="F56" s="25">
        <v>60000</v>
      </c>
    </row>
    <row r="57" spans="2:6" ht="15.75">
      <c r="B57" s="14">
        <v>42735</v>
      </c>
      <c r="C57" s="15">
        <v>1612054</v>
      </c>
      <c r="D57" s="12" t="s">
        <v>382</v>
      </c>
      <c r="E57" s="25"/>
      <c r="F57" s="25">
        <v>30500</v>
      </c>
    </row>
    <row r="58" spans="2:6" ht="15.75">
      <c r="B58" s="18"/>
      <c r="C58" s="19"/>
      <c r="D58" s="20"/>
      <c r="E58" s="25">
        <f>SUM(E3:E57)</f>
        <v>1649244</v>
      </c>
      <c r="F58" s="25">
        <f>SUM(F3:F57)</f>
        <v>1089287</v>
      </c>
    </row>
    <row r="59" spans="2:6">
      <c r="B59" s="5"/>
      <c r="C59" s="27"/>
    </row>
    <row r="60" spans="2:6">
      <c r="B60" s="5"/>
      <c r="C60" s="27"/>
      <c r="E60" s="21" t="s">
        <v>7</v>
      </c>
      <c r="F60" s="17">
        <f>E58-F58</f>
        <v>559957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54"/>
  <sheetViews>
    <sheetView topLeftCell="A40" workbookViewId="0">
      <selection activeCell="F55" sqref="F55"/>
    </sheetView>
  </sheetViews>
  <sheetFormatPr baseColWidth="10" defaultRowHeight="15"/>
  <cols>
    <col min="2" max="2" width="10" style="5" customWidth="1"/>
    <col min="3" max="3" width="10.85546875" style="27" customWidth="1"/>
    <col min="4" max="4" width="47.85546875" bestFit="1" customWidth="1"/>
    <col min="5" max="6" width="14.140625" bestFit="1" customWidth="1"/>
    <col min="9" max="9" width="14.140625" bestFit="1" customWidth="1"/>
  </cols>
  <sheetData>
    <row r="2" spans="2:9" s="5" customFormat="1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9">
      <c r="B3" s="6">
        <v>42401</v>
      </c>
      <c r="C3" s="22"/>
      <c r="D3" s="8" t="s">
        <v>36</v>
      </c>
      <c r="E3" s="24">
        <v>119455</v>
      </c>
      <c r="F3" s="24"/>
      <c r="G3" s="1"/>
      <c r="H3" s="1"/>
      <c r="I3" s="1"/>
    </row>
    <row r="4" spans="2:9" ht="15.75">
      <c r="B4" s="10">
        <v>42401</v>
      </c>
      <c r="C4" s="11">
        <v>1602001</v>
      </c>
      <c r="D4" s="16" t="s">
        <v>5</v>
      </c>
      <c r="E4" s="25">
        <v>300000</v>
      </c>
      <c r="F4" s="25"/>
      <c r="H4" s="1"/>
      <c r="I4" s="1"/>
    </row>
    <row r="5" spans="2:9" ht="15.75">
      <c r="B5" s="14">
        <v>42401</v>
      </c>
      <c r="C5" s="15">
        <v>1602002</v>
      </c>
      <c r="D5" s="16" t="s">
        <v>10</v>
      </c>
      <c r="E5" s="26"/>
      <c r="F5" s="26">
        <v>10000</v>
      </c>
      <c r="H5" s="1"/>
      <c r="I5" s="1"/>
    </row>
    <row r="6" spans="2:9" ht="15.75">
      <c r="B6" s="14">
        <v>42402</v>
      </c>
      <c r="C6" s="11">
        <v>1602003</v>
      </c>
      <c r="D6" s="16" t="s">
        <v>37</v>
      </c>
      <c r="E6" s="26"/>
      <c r="F6" s="26">
        <v>140000</v>
      </c>
      <c r="H6" s="1"/>
      <c r="I6" s="1"/>
    </row>
    <row r="7" spans="2:9" ht="15.75">
      <c r="B7" s="14">
        <v>42371</v>
      </c>
      <c r="C7" s="15">
        <v>1602004</v>
      </c>
      <c r="D7" s="16" t="s">
        <v>11</v>
      </c>
      <c r="E7" s="26"/>
      <c r="F7" s="26">
        <v>300</v>
      </c>
      <c r="H7" s="1"/>
      <c r="I7" s="1"/>
    </row>
    <row r="8" spans="2:9" ht="15.75">
      <c r="B8" s="14">
        <v>42402</v>
      </c>
      <c r="C8" s="11">
        <v>1602005</v>
      </c>
      <c r="D8" s="16" t="s">
        <v>17</v>
      </c>
      <c r="E8" s="26"/>
      <c r="F8" s="26">
        <v>20000</v>
      </c>
      <c r="H8" s="1"/>
      <c r="I8" s="1"/>
    </row>
    <row r="9" spans="2:9" ht="15.75">
      <c r="B9" s="14">
        <v>42402</v>
      </c>
      <c r="C9" s="15">
        <v>1602006</v>
      </c>
      <c r="D9" s="12" t="s">
        <v>38</v>
      </c>
      <c r="E9" s="26"/>
      <c r="F9" s="26">
        <v>20000</v>
      </c>
      <c r="H9" s="1"/>
    </row>
    <row r="10" spans="2:9" ht="15.75">
      <c r="B10" s="14">
        <v>42402</v>
      </c>
      <c r="C10" s="11">
        <v>1602007</v>
      </c>
      <c r="D10" s="16" t="s">
        <v>39</v>
      </c>
      <c r="E10" s="26">
        <v>1922662</v>
      </c>
      <c r="F10" s="26"/>
      <c r="H10" s="1"/>
      <c r="I10" s="1"/>
    </row>
    <row r="11" spans="2:9" ht="15.75">
      <c r="B11" s="14">
        <v>42402</v>
      </c>
      <c r="C11" s="15">
        <v>1602008</v>
      </c>
      <c r="D11" s="12" t="s">
        <v>40</v>
      </c>
      <c r="E11" s="26"/>
      <c r="F11" s="26">
        <v>1300000</v>
      </c>
      <c r="H11" s="1"/>
      <c r="I11" s="1"/>
    </row>
    <row r="12" spans="2:9" ht="15.75">
      <c r="B12" s="14">
        <v>42403</v>
      </c>
      <c r="C12" s="11">
        <v>1602009</v>
      </c>
      <c r="D12" s="16" t="s">
        <v>11</v>
      </c>
      <c r="E12" s="26"/>
      <c r="F12" s="26">
        <v>1000</v>
      </c>
      <c r="H12" s="1"/>
    </row>
    <row r="13" spans="2:9" ht="15.75">
      <c r="B13" s="14">
        <v>42403</v>
      </c>
      <c r="C13" s="15">
        <v>1602010</v>
      </c>
      <c r="D13" s="16" t="s">
        <v>41</v>
      </c>
      <c r="E13" s="26">
        <v>63605</v>
      </c>
      <c r="F13" s="26"/>
      <c r="H13" s="1"/>
      <c r="I13" s="1"/>
    </row>
    <row r="14" spans="2:9" ht="15.75">
      <c r="B14" s="14">
        <v>42404</v>
      </c>
      <c r="C14" s="11">
        <v>1602011</v>
      </c>
      <c r="D14" s="12" t="s">
        <v>18</v>
      </c>
      <c r="E14" s="26"/>
      <c r="F14" s="26">
        <v>20644</v>
      </c>
      <c r="H14" s="1"/>
    </row>
    <row r="15" spans="2:9" ht="15.75">
      <c r="B15" s="14">
        <v>42404</v>
      </c>
      <c r="C15" s="15">
        <v>1602012</v>
      </c>
      <c r="D15" s="16" t="s">
        <v>11</v>
      </c>
      <c r="E15" s="26"/>
      <c r="F15" s="26">
        <v>500</v>
      </c>
      <c r="H15" s="1"/>
      <c r="I15" s="1"/>
    </row>
    <row r="16" spans="2:9" ht="15.75">
      <c r="B16" s="14">
        <v>42405</v>
      </c>
      <c r="C16" s="11">
        <v>1602013</v>
      </c>
      <c r="D16" s="12" t="s">
        <v>42</v>
      </c>
      <c r="E16" s="26"/>
      <c r="F16" s="26">
        <v>600000</v>
      </c>
      <c r="H16" s="1"/>
      <c r="I16" s="1"/>
    </row>
    <row r="17" spans="2:9" ht="15.75">
      <c r="B17" s="14">
        <v>42406</v>
      </c>
      <c r="C17" s="15">
        <v>1602014</v>
      </c>
      <c r="D17" s="16" t="s">
        <v>43</v>
      </c>
      <c r="E17" s="26"/>
      <c r="F17" s="26">
        <v>15000</v>
      </c>
      <c r="H17" s="1"/>
      <c r="I17" s="1"/>
    </row>
    <row r="18" spans="2:9" ht="15.75">
      <c r="B18" s="14">
        <v>42408</v>
      </c>
      <c r="C18" s="11">
        <v>1602015</v>
      </c>
      <c r="D18" s="12" t="s">
        <v>44</v>
      </c>
      <c r="E18" s="26"/>
      <c r="F18" s="26">
        <v>60000</v>
      </c>
      <c r="H18" s="1"/>
      <c r="I18" s="1"/>
    </row>
    <row r="19" spans="2:9" ht="15.75">
      <c r="B19" s="14">
        <v>42409</v>
      </c>
      <c r="C19" s="15">
        <v>1602016</v>
      </c>
      <c r="D19" s="16" t="s">
        <v>45</v>
      </c>
      <c r="E19" s="26">
        <v>420000</v>
      </c>
      <c r="F19" s="26"/>
      <c r="H19" s="1"/>
      <c r="I19" s="1"/>
    </row>
    <row r="20" spans="2:9" ht="15.75">
      <c r="B20" s="14">
        <v>42409</v>
      </c>
      <c r="C20" s="11">
        <v>1602017</v>
      </c>
      <c r="D20" s="16" t="s">
        <v>46</v>
      </c>
      <c r="E20" s="26"/>
      <c r="F20" s="26">
        <v>420000</v>
      </c>
      <c r="H20" s="1"/>
      <c r="I20" s="1"/>
    </row>
    <row r="21" spans="2:9" ht="15.75">
      <c r="B21" s="14">
        <v>42409</v>
      </c>
      <c r="C21" s="15">
        <v>1602018</v>
      </c>
      <c r="D21" s="12" t="s">
        <v>11</v>
      </c>
      <c r="E21" s="26"/>
      <c r="F21" s="26">
        <v>1000</v>
      </c>
      <c r="H21" s="1"/>
      <c r="I21" s="1"/>
    </row>
    <row r="22" spans="2:9" ht="15.75">
      <c r="B22" s="14">
        <v>42409</v>
      </c>
      <c r="C22" s="11">
        <v>1602019</v>
      </c>
      <c r="D22" s="16" t="s">
        <v>47</v>
      </c>
      <c r="E22" s="26">
        <v>2601776</v>
      </c>
      <c r="F22" s="26"/>
      <c r="H22" s="1"/>
      <c r="I22" s="1"/>
    </row>
    <row r="23" spans="2:9" ht="15.75">
      <c r="B23" s="14">
        <v>42410</v>
      </c>
      <c r="C23" s="15">
        <v>1602020</v>
      </c>
      <c r="D23" s="12" t="s">
        <v>40</v>
      </c>
      <c r="E23" s="26"/>
      <c r="F23" s="26">
        <v>2600000</v>
      </c>
      <c r="H23" s="1"/>
      <c r="I23" s="1"/>
    </row>
    <row r="24" spans="2:9" ht="15.75">
      <c r="B24" s="14">
        <v>42410</v>
      </c>
      <c r="C24" s="11">
        <v>1602021</v>
      </c>
      <c r="D24" s="16" t="s">
        <v>48</v>
      </c>
      <c r="E24" s="26"/>
      <c r="F24" s="26">
        <v>32000</v>
      </c>
      <c r="H24" s="1"/>
      <c r="I24" s="1"/>
    </row>
    <row r="25" spans="2:9" ht="15.75">
      <c r="B25" s="14">
        <v>42380</v>
      </c>
      <c r="C25" s="15">
        <v>1602022</v>
      </c>
      <c r="D25" s="16" t="s">
        <v>49</v>
      </c>
      <c r="E25" s="26"/>
      <c r="F25" s="26">
        <v>14100</v>
      </c>
      <c r="H25" s="1"/>
      <c r="I25" s="1"/>
    </row>
    <row r="26" spans="2:9" ht="15.75">
      <c r="B26" s="14">
        <v>42411</v>
      </c>
      <c r="C26" s="11">
        <v>1602023</v>
      </c>
      <c r="D26" s="16" t="s">
        <v>6</v>
      </c>
      <c r="E26" s="26"/>
      <c r="F26" s="26">
        <v>20000</v>
      </c>
      <c r="H26" s="1"/>
      <c r="I26" s="1"/>
    </row>
    <row r="27" spans="2:9" ht="15.75">
      <c r="B27" s="14">
        <v>42411</v>
      </c>
      <c r="C27" s="15">
        <v>1602024</v>
      </c>
      <c r="D27" s="16" t="s">
        <v>50</v>
      </c>
      <c r="E27" s="26"/>
      <c r="F27" s="26">
        <v>25000</v>
      </c>
      <c r="H27" s="1"/>
      <c r="I27" s="1"/>
    </row>
    <row r="28" spans="2:9" ht="15.75">
      <c r="B28" s="14">
        <v>42411</v>
      </c>
      <c r="C28" s="11">
        <v>1602025</v>
      </c>
      <c r="D28" s="16" t="s">
        <v>51</v>
      </c>
      <c r="E28" s="26"/>
      <c r="F28" s="26">
        <v>4000</v>
      </c>
      <c r="H28" s="1"/>
      <c r="I28" s="1"/>
    </row>
    <row r="29" spans="2:9" ht="15.75">
      <c r="B29" s="14">
        <v>42411</v>
      </c>
      <c r="C29" s="15">
        <v>1602026</v>
      </c>
      <c r="D29" s="12" t="s">
        <v>52</v>
      </c>
      <c r="E29" s="26"/>
      <c r="F29" s="26">
        <v>6000</v>
      </c>
      <c r="H29" s="1"/>
      <c r="I29" s="1"/>
    </row>
    <row r="30" spans="2:9" ht="15.75">
      <c r="B30" s="14">
        <v>42411</v>
      </c>
      <c r="C30" s="11">
        <v>1602027</v>
      </c>
      <c r="D30" s="16" t="s">
        <v>53</v>
      </c>
      <c r="E30" s="26">
        <v>49052</v>
      </c>
      <c r="F30" s="26"/>
      <c r="H30" s="1"/>
      <c r="I30" s="1"/>
    </row>
    <row r="31" spans="2:9" ht="15.75">
      <c r="B31" s="14">
        <v>42412</v>
      </c>
      <c r="C31" s="15">
        <v>1602028</v>
      </c>
      <c r="D31" s="12" t="s">
        <v>54</v>
      </c>
      <c r="E31" s="26">
        <v>16242</v>
      </c>
      <c r="F31" s="26"/>
      <c r="H31" s="1"/>
      <c r="I31" s="1"/>
    </row>
    <row r="32" spans="2:9" ht="15.75">
      <c r="B32" s="14">
        <v>42413</v>
      </c>
      <c r="C32" s="11">
        <v>1602029</v>
      </c>
      <c r="D32" s="16" t="s">
        <v>55</v>
      </c>
      <c r="E32" s="26"/>
      <c r="F32" s="26">
        <v>15000</v>
      </c>
      <c r="H32" s="1"/>
      <c r="I32" s="1"/>
    </row>
    <row r="33" spans="2:9" ht="15.75">
      <c r="B33" s="14">
        <v>42413</v>
      </c>
      <c r="C33" s="15">
        <v>1602030</v>
      </c>
      <c r="D33" s="16" t="s">
        <v>56</v>
      </c>
      <c r="E33" s="26"/>
      <c r="F33" s="26">
        <v>22600</v>
      </c>
      <c r="H33" s="1"/>
      <c r="I33" s="1"/>
    </row>
    <row r="34" spans="2:9" ht="15.75">
      <c r="B34" s="14">
        <v>42415</v>
      </c>
      <c r="C34" s="11">
        <v>1602031</v>
      </c>
      <c r="D34" s="16" t="s">
        <v>28</v>
      </c>
      <c r="E34" s="26"/>
      <c r="F34" s="26">
        <v>10000</v>
      </c>
      <c r="H34" s="1"/>
      <c r="I34" s="1"/>
    </row>
    <row r="35" spans="2:9" ht="15.75">
      <c r="B35" s="14">
        <v>42416</v>
      </c>
      <c r="C35" s="15">
        <v>1602032</v>
      </c>
      <c r="D35" s="16" t="s">
        <v>21</v>
      </c>
      <c r="E35" s="26"/>
      <c r="F35" s="26">
        <v>10000</v>
      </c>
      <c r="H35" s="1"/>
      <c r="I35" s="1"/>
    </row>
    <row r="36" spans="2:9" ht="15.75">
      <c r="B36" s="14">
        <v>42416</v>
      </c>
      <c r="C36" s="11">
        <v>1602033</v>
      </c>
      <c r="D36" s="12" t="s">
        <v>57</v>
      </c>
      <c r="E36" s="26">
        <v>57395</v>
      </c>
      <c r="F36" s="26"/>
      <c r="H36" s="1"/>
      <c r="I36" s="1"/>
    </row>
    <row r="37" spans="2:9" ht="15.75">
      <c r="B37" s="14">
        <v>42417</v>
      </c>
      <c r="C37" s="15">
        <v>1602034</v>
      </c>
      <c r="D37" s="12" t="s">
        <v>58</v>
      </c>
      <c r="E37" s="26">
        <v>4046</v>
      </c>
      <c r="F37" s="26"/>
      <c r="I37" s="1"/>
    </row>
    <row r="38" spans="2:9" ht="15.75">
      <c r="B38" s="14">
        <v>42418</v>
      </c>
      <c r="C38" s="11">
        <v>1602035</v>
      </c>
      <c r="D38" s="16" t="s">
        <v>59</v>
      </c>
      <c r="E38" s="26"/>
      <c r="F38" s="26">
        <v>3681</v>
      </c>
      <c r="H38" s="1"/>
      <c r="I38" s="1"/>
    </row>
    <row r="39" spans="2:9" ht="15.75">
      <c r="B39" s="14">
        <v>42419</v>
      </c>
      <c r="C39" s="15">
        <v>1602036</v>
      </c>
      <c r="D39" s="16" t="s">
        <v>60</v>
      </c>
      <c r="E39" s="26">
        <v>26942</v>
      </c>
      <c r="F39" s="26"/>
      <c r="H39" s="1"/>
      <c r="I39" s="1"/>
    </row>
    <row r="40" spans="2:9" ht="15.75">
      <c r="B40" s="14">
        <v>42420</v>
      </c>
      <c r="C40" s="11">
        <v>1602037</v>
      </c>
      <c r="D40" s="16" t="s">
        <v>62</v>
      </c>
      <c r="E40" s="26"/>
      <c r="F40" s="26">
        <v>5500</v>
      </c>
      <c r="H40" s="1"/>
      <c r="I40" s="1"/>
    </row>
    <row r="41" spans="2:9" ht="15.75">
      <c r="B41" s="14">
        <v>42422</v>
      </c>
      <c r="C41" s="15">
        <v>1602038</v>
      </c>
      <c r="D41" s="16" t="s">
        <v>61</v>
      </c>
      <c r="E41" s="26"/>
      <c r="F41" s="26">
        <v>10000</v>
      </c>
      <c r="H41" s="1"/>
      <c r="I41" s="1"/>
    </row>
    <row r="42" spans="2:9" ht="15.75">
      <c r="B42" s="14">
        <v>42423</v>
      </c>
      <c r="C42" s="11">
        <v>1602039</v>
      </c>
      <c r="D42" s="16" t="s">
        <v>63</v>
      </c>
      <c r="E42" s="26"/>
      <c r="F42" s="26">
        <v>12000</v>
      </c>
      <c r="H42" s="1"/>
      <c r="I42" s="1"/>
    </row>
    <row r="43" spans="2:9" ht="15.75">
      <c r="B43" s="14">
        <v>42424</v>
      </c>
      <c r="C43" s="15">
        <v>1602040</v>
      </c>
      <c r="D43" s="16" t="s">
        <v>64</v>
      </c>
      <c r="E43" s="26">
        <v>9105</v>
      </c>
      <c r="F43" s="26"/>
      <c r="H43" s="1"/>
      <c r="I43" s="1"/>
    </row>
    <row r="44" spans="2:9" ht="15.75">
      <c r="B44" s="14">
        <v>42425</v>
      </c>
      <c r="C44" s="11">
        <v>1602041</v>
      </c>
      <c r="D44" s="16" t="s">
        <v>65</v>
      </c>
      <c r="E44" s="26">
        <v>90476</v>
      </c>
      <c r="F44" s="26"/>
      <c r="H44" s="1"/>
      <c r="I44" s="1"/>
    </row>
    <row r="45" spans="2:9" ht="15.75">
      <c r="B45" s="14">
        <v>42426</v>
      </c>
      <c r="C45" s="15">
        <v>1602042</v>
      </c>
      <c r="D45" s="16" t="s">
        <v>66</v>
      </c>
      <c r="E45" s="26"/>
      <c r="F45" s="26">
        <v>2000</v>
      </c>
      <c r="H45" s="1"/>
      <c r="I45" s="1"/>
    </row>
    <row r="46" spans="2:9" ht="15.75">
      <c r="B46" s="14">
        <v>42426</v>
      </c>
      <c r="C46" s="11">
        <v>1602043</v>
      </c>
      <c r="D46" s="16" t="s">
        <v>67</v>
      </c>
      <c r="E46" s="26">
        <v>354</v>
      </c>
      <c r="F46" s="26"/>
      <c r="H46" s="1"/>
      <c r="I46" s="1"/>
    </row>
    <row r="47" spans="2:9" ht="15.75">
      <c r="B47" s="14">
        <v>27</v>
      </c>
      <c r="C47" s="15">
        <v>1602044</v>
      </c>
      <c r="D47" s="16" t="s">
        <v>68</v>
      </c>
      <c r="E47" s="26"/>
      <c r="F47" s="26">
        <v>10000</v>
      </c>
      <c r="H47" s="1"/>
      <c r="I47" s="1"/>
    </row>
    <row r="48" spans="2:9" ht="15.75">
      <c r="B48" s="14">
        <v>42427</v>
      </c>
      <c r="C48" s="11">
        <v>1602045</v>
      </c>
      <c r="D48" s="16" t="s">
        <v>69</v>
      </c>
      <c r="E48" s="26">
        <v>620</v>
      </c>
      <c r="F48" s="26"/>
      <c r="H48" s="1"/>
      <c r="I48" s="1"/>
    </row>
    <row r="49" spans="2:9" ht="15.75">
      <c r="B49" s="14">
        <v>42427</v>
      </c>
      <c r="C49" s="15">
        <v>1602046</v>
      </c>
      <c r="D49" s="16" t="s">
        <v>70</v>
      </c>
      <c r="E49" s="26"/>
      <c r="F49" s="26">
        <v>11000</v>
      </c>
      <c r="H49" s="1"/>
      <c r="I49" s="1"/>
    </row>
    <row r="50" spans="2:9" ht="15.75">
      <c r="B50" s="14">
        <v>42429</v>
      </c>
      <c r="C50" s="15">
        <v>1602047</v>
      </c>
      <c r="D50" s="16" t="s">
        <v>6</v>
      </c>
      <c r="E50" s="26"/>
      <c r="F50" s="26">
        <v>20000</v>
      </c>
      <c r="H50" s="1"/>
      <c r="I50" s="1"/>
    </row>
    <row r="51" spans="2:9" ht="15.75">
      <c r="B51" s="14">
        <v>42429</v>
      </c>
      <c r="C51" s="15">
        <v>1602048</v>
      </c>
      <c r="D51" s="16" t="s">
        <v>71</v>
      </c>
      <c r="E51" s="26">
        <v>26296</v>
      </c>
      <c r="F51" s="26"/>
      <c r="H51" s="1"/>
      <c r="I51" s="1"/>
    </row>
    <row r="52" spans="2:9" ht="15.75">
      <c r="B52" s="18"/>
      <c r="C52" s="19"/>
      <c r="D52" s="20"/>
      <c r="E52" s="25">
        <f>SUM(E3:E51)</f>
        <v>5708026</v>
      </c>
      <c r="F52" s="25">
        <f>SUM(F3:F51)</f>
        <v>5441325</v>
      </c>
    </row>
    <row r="54" spans="2:9">
      <c r="E54" s="21" t="s">
        <v>7</v>
      </c>
      <c r="F54" s="17">
        <f>E52-F52</f>
        <v>266701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6"/>
  <sheetViews>
    <sheetView topLeftCell="A37" workbookViewId="0">
      <selection activeCell="F47" sqref="F47"/>
    </sheetView>
  </sheetViews>
  <sheetFormatPr baseColWidth="10" defaultRowHeight="15"/>
  <cols>
    <col min="2" max="2" width="8.7109375" customWidth="1"/>
    <col min="3" max="3" width="9.7109375" customWidth="1"/>
    <col min="4" max="4" width="47.85546875" bestFit="1" customWidth="1"/>
    <col min="5" max="6" width="14.140625" bestFit="1" customWidth="1"/>
    <col min="8" max="8" width="12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42430</v>
      </c>
      <c r="C3" s="22"/>
      <c r="D3" s="8" t="s">
        <v>72</v>
      </c>
      <c r="E3" s="24">
        <v>266701</v>
      </c>
      <c r="F3" s="24"/>
    </row>
    <row r="4" spans="2:6" ht="15.75">
      <c r="B4" s="10">
        <v>42431</v>
      </c>
      <c r="C4" s="11">
        <v>1603001</v>
      </c>
      <c r="D4" s="16" t="s">
        <v>10</v>
      </c>
      <c r="E4" s="25"/>
      <c r="F4" s="25">
        <v>20000</v>
      </c>
    </row>
    <row r="5" spans="2:6" ht="15.75">
      <c r="B5" s="14">
        <v>42431</v>
      </c>
      <c r="C5" s="15">
        <v>1603002</v>
      </c>
      <c r="D5" s="16" t="s">
        <v>17</v>
      </c>
      <c r="E5" s="26"/>
      <c r="F5" s="26">
        <v>20000</v>
      </c>
    </row>
    <row r="6" spans="2:6" ht="15.75">
      <c r="B6" s="14">
        <v>42431</v>
      </c>
      <c r="C6" s="11">
        <v>1603003</v>
      </c>
      <c r="D6" s="12" t="s">
        <v>73</v>
      </c>
      <c r="E6" s="26"/>
      <c r="F6" s="26">
        <v>20000</v>
      </c>
    </row>
    <row r="7" spans="2:6" ht="15.75">
      <c r="B7" s="14">
        <v>42431</v>
      </c>
      <c r="C7" s="15">
        <v>1603004</v>
      </c>
      <c r="D7" s="16" t="s">
        <v>12</v>
      </c>
      <c r="E7" s="26"/>
      <c r="F7" s="26">
        <v>7290</v>
      </c>
    </row>
    <row r="8" spans="2:6" ht="15.75">
      <c r="B8" s="14">
        <v>42431</v>
      </c>
      <c r="C8" s="11">
        <v>1603005</v>
      </c>
      <c r="D8" s="16" t="s">
        <v>50</v>
      </c>
      <c r="E8" s="26"/>
      <c r="F8" s="26">
        <v>5000</v>
      </c>
    </row>
    <row r="9" spans="2:6" ht="15.75">
      <c r="B9" s="14">
        <v>42432</v>
      </c>
      <c r="C9" s="15">
        <v>1603006</v>
      </c>
      <c r="D9" s="12" t="s">
        <v>74</v>
      </c>
      <c r="E9" s="26">
        <v>6700</v>
      </c>
      <c r="F9" s="26"/>
    </row>
    <row r="10" spans="2:6" ht="15.75">
      <c r="B10" s="14">
        <v>42432</v>
      </c>
      <c r="C10" s="11">
        <v>1603007</v>
      </c>
      <c r="D10" s="16" t="s">
        <v>75</v>
      </c>
      <c r="E10" s="26">
        <v>73954</v>
      </c>
      <c r="F10" s="26"/>
    </row>
    <row r="11" spans="2:6" ht="15.75">
      <c r="B11" s="14">
        <v>42433</v>
      </c>
      <c r="C11" s="15">
        <v>1603008</v>
      </c>
      <c r="D11" s="12" t="s">
        <v>76</v>
      </c>
      <c r="E11" s="26">
        <v>46238</v>
      </c>
      <c r="F11" s="26"/>
    </row>
    <row r="12" spans="2:6" ht="15.75">
      <c r="B12" s="14">
        <v>42434</v>
      </c>
      <c r="C12" s="11">
        <v>1603009</v>
      </c>
      <c r="D12" s="16" t="s">
        <v>77</v>
      </c>
      <c r="E12" s="26"/>
      <c r="F12" s="26">
        <v>6000</v>
      </c>
    </row>
    <row r="13" spans="2:6" ht="15.75">
      <c r="B13" s="14">
        <v>42436</v>
      </c>
      <c r="C13" s="15">
        <v>1603010</v>
      </c>
      <c r="D13" s="16" t="s">
        <v>78</v>
      </c>
      <c r="E13" s="26"/>
      <c r="F13" s="26">
        <v>8500</v>
      </c>
    </row>
    <row r="14" spans="2:6" ht="15.75">
      <c r="B14" s="14">
        <v>42437</v>
      </c>
      <c r="C14" s="11">
        <v>1603011</v>
      </c>
      <c r="D14" s="12" t="s">
        <v>79</v>
      </c>
      <c r="E14" s="26"/>
      <c r="F14" s="26">
        <v>12600</v>
      </c>
    </row>
    <row r="15" spans="2:6" ht="15.75">
      <c r="B15" s="14">
        <v>42440</v>
      </c>
      <c r="C15" s="15">
        <v>1603012</v>
      </c>
      <c r="D15" s="16" t="s">
        <v>6</v>
      </c>
      <c r="E15" s="26"/>
      <c r="F15" s="26">
        <v>20000</v>
      </c>
    </row>
    <row r="16" spans="2:6" ht="15.75">
      <c r="B16" s="14">
        <v>42441</v>
      </c>
      <c r="C16" s="11">
        <v>1603013</v>
      </c>
      <c r="D16" s="16" t="s">
        <v>80</v>
      </c>
      <c r="E16" s="26"/>
      <c r="F16" s="26">
        <v>7000</v>
      </c>
    </row>
    <row r="17" spans="2:6" ht="15.75">
      <c r="B17" s="14">
        <v>42443</v>
      </c>
      <c r="C17" s="15">
        <v>1603014</v>
      </c>
      <c r="D17" s="16" t="s">
        <v>81</v>
      </c>
      <c r="E17" s="26"/>
      <c r="F17" s="26">
        <v>85000</v>
      </c>
    </row>
    <row r="18" spans="2:6" ht="15.75">
      <c r="B18" s="14">
        <v>42444</v>
      </c>
      <c r="C18" s="11">
        <v>1603015</v>
      </c>
      <c r="D18" s="16" t="s">
        <v>10</v>
      </c>
      <c r="E18" s="26"/>
      <c r="F18" s="26">
        <v>20000</v>
      </c>
    </row>
    <row r="19" spans="2:6" ht="15.75">
      <c r="B19" s="14">
        <v>42444</v>
      </c>
      <c r="C19" s="15">
        <v>1603016</v>
      </c>
      <c r="D19" s="16" t="s">
        <v>82</v>
      </c>
      <c r="E19" s="26"/>
      <c r="F19" s="26">
        <v>5000</v>
      </c>
    </row>
    <row r="20" spans="2:6" ht="15.75">
      <c r="B20" s="14">
        <v>42444</v>
      </c>
      <c r="C20" s="11">
        <v>1603017</v>
      </c>
      <c r="D20" s="16" t="s">
        <v>83</v>
      </c>
      <c r="E20" s="26">
        <v>41382</v>
      </c>
      <c r="F20" s="26"/>
    </row>
    <row r="21" spans="2:6" ht="15.75">
      <c r="B21" s="14">
        <v>42445</v>
      </c>
      <c r="C21" s="15">
        <v>1603018</v>
      </c>
      <c r="D21" s="12" t="s">
        <v>84</v>
      </c>
      <c r="E21" s="26"/>
      <c r="F21" s="26">
        <v>20000</v>
      </c>
    </row>
    <row r="22" spans="2:6" ht="15.75">
      <c r="B22" s="14">
        <v>42446</v>
      </c>
      <c r="C22" s="11">
        <v>1603019</v>
      </c>
      <c r="D22" s="16" t="s">
        <v>85</v>
      </c>
      <c r="E22" s="26"/>
      <c r="F22" s="26">
        <v>42350</v>
      </c>
    </row>
    <row r="23" spans="2:6" ht="15.75">
      <c r="B23" s="14">
        <v>42446</v>
      </c>
      <c r="C23" s="15">
        <v>1603020</v>
      </c>
      <c r="D23" s="12" t="s">
        <v>66</v>
      </c>
      <c r="E23" s="26"/>
      <c r="F23" s="26">
        <v>2000</v>
      </c>
    </row>
    <row r="24" spans="2:6" ht="15.75">
      <c r="B24" s="14">
        <v>42448</v>
      </c>
      <c r="C24" s="11">
        <v>1603021</v>
      </c>
      <c r="D24" s="16" t="s">
        <v>6</v>
      </c>
      <c r="E24" s="26"/>
      <c r="F24" s="26">
        <v>20000</v>
      </c>
    </row>
    <row r="25" spans="2:6" ht="15.75">
      <c r="B25" s="14">
        <v>42448</v>
      </c>
      <c r="C25" s="15">
        <v>1603022</v>
      </c>
      <c r="D25" s="16" t="s">
        <v>86</v>
      </c>
      <c r="E25" s="26"/>
      <c r="F25" s="26">
        <v>9500</v>
      </c>
    </row>
    <row r="26" spans="2:6" ht="15.75">
      <c r="B26" s="14">
        <v>42450</v>
      </c>
      <c r="C26" s="11">
        <v>1603023</v>
      </c>
      <c r="D26" s="16" t="s">
        <v>87</v>
      </c>
      <c r="E26" s="26"/>
      <c r="F26" s="26">
        <v>12000</v>
      </c>
    </row>
    <row r="27" spans="2:6" ht="15.75">
      <c r="B27" s="14">
        <v>42450</v>
      </c>
      <c r="C27" s="15">
        <v>1603024</v>
      </c>
      <c r="D27" s="16" t="s">
        <v>88</v>
      </c>
      <c r="E27" s="26">
        <v>2708</v>
      </c>
      <c r="F27" s="26"/>
    </row>
    <row r="28" spans="2:6" ht="15.75">
      <c r="B28" s="14">
        <v>42450</v>
      </c>
      <c r="C28" s="11">
        <v>1603025</v>
      </c>
      <c r="D28" s="12" t="s">
        <v>84</v>
      </c>
      <c r="E28" s="26"/>
      <c r="F28" s="26">
        <v>25000</v>
      </c>
    </row>
    <row r="29" spans="2:6" ht="15.75">
      <c r="B29" s="14">
        <v>42451</v>
      </c>
      <c r="C29" s="15">
        <v>1603026</v>
      </c>
      <c r="D29" s="12" t="s">
        <v>89</v>
      </c>
      <c r="E29" s="26"/>
      <c r="F29" s="26">
        <v>2503</v>
      </c>
    </row>
    <row r="30" spans="2:6" ht="15.75">
      <c r="B30" s="14">
        <v>42452</v>
      </c>
      <c r="C30" s="11">
        <v>1603027</v>
      </c>
      <c r="D30" s="16" t="s">
        <v>90</v>
      </c>
      <c r="E30" s="26">
        <v>40339</v>
      </c>
      <c r="F30" s="26"/>
    </row>
    <row r="31" spans="2:6" ht="15.75">
      <c r="B31" s="14">
        <v>42452</v>
      </c>
      <c r="C31" s="15">
        <v>1603028</v>
      </c>
      <c r="D31" s="12" t="s">
        <v>18</v>
      </c>
      <c r="E31" s="26"/>
      <c r="F31" s="26">
        <v>36125</v>
      </c>
    </row>
    <row r="32" spans="2:6" ht="15.75">
      <c r="B32" s="14">
        <v>42452</v>
      </c>
      <c r="C32" s="11">
        <v>1603029</v>
      </c>
      <c r="D32" s="16" t="s">
        <v>91</v>
      </c>
      <c r="E32" s="26"/>
      <c r="F32" s="26">
        <v>100000</v>
      </c>
    </row>
    <row r="33" spans="2:6" ht="15.75">
      <c r="B33" s="14">
        <v>42453</v>
      </c>
      <c r="C33" s="15">
        <v>1603030</v>
      </c>
      <c r="D33" s="16" t="s">
        <v>92</v>
      </c>
      <c r="E33" s="26"/>
      <c r="F33" s="26">
        <v>30000</v>
      </c>
    </row>
    <row r="34" spans="2:6" ht="15.75">
      <c r="B34" s="14">
        <v>42453</v>
      </c>
      <c r="C34" s="11">
        <v>1603031</v>
      </c>
      <c r="D34" s="16" t="s">
        <v>93</v>
      </c>
      <c r="E34" s="26"/>
      <c r="F34" s="26">
        <v>3000</v>
      </c>
    </row>
    <row r="35" spans="2:6" ht="15.75">
      <c r="B35" s="14">
        <v>42454</v>
      </c>
      <c r="C35" s="15">
        <v>1603032</v>
      </c>
      <c r="D35" s="16" t="s">
        <v>21</v>
      </c>
      <c r="E35" s="26"/>
      <c r="F35" s="26">
        <v>10000</v>
      </c>
    </row>
    <row r="36" spans="2:6" ht="15.75">
      <c r="B36" s="14">
        <v>42454</v>
      </c>
      <c r="C36" s="11">
        <v>1603033</v>
      </c>
      <c r="D36" s="12" t="s">
        <v>94</v>
      </c>
      <c r="E36" s="26">
        <v>20626</v>
      </c>
      <c r="F36" s="26"/>
    </row>
    <row r="37" spans="2:6" ht="15.75">
      <c r="B37" s="14">
        <v>42455</v>
      </c>
      <c r="C37" s="15">
        <v>1603034</v>
      </c>
      <c r="D37" s="16" t="s">
        <v>95</v>
      </c>
      <c r="E37" s="26"/>
      <c r="F37" s="26">
        <v>9500</v>
      </c>
    </row>
    <row r="38" spans="2:6" ht="15.75">
      <c r="B38" s="14">
        <v>42458</v>
      </c>
      <c r="C38" s="11">
        <v>1603035</v>
      </c>
      <c r="D38" s="16" t="s">
        <v>5</v>
      </c>
      <c r="E38" s="26">
        <v>200000</v>
      </c>
      <c r="F38" s="26"/>
    </row>
    <row r="39" spans="2:6" ht="15.75">
      <c r="B39" s="14">
        <v>42459</v>
      </c>
      <c r="C39" s="15">
        <v>1603036</v>
      </c>
      <c r="D39" s="16" t="s">
        <v>11</v>
      </c>
      <c r="E39" s="26"/>
      <c r="F39" s="26">
        <v>500</v>
      </c>
    </row>
    <row r="40" spans="2:6" ht="15.75">
      <c r="B40" s="14">
        <v>42459</v>
      </c>
      <c r="C40" s="11">
        <v>1603037</v>
      </c>
      <c r="D40" s="16" t="s">
        <v>96</v>
      </c>
      <c r="E40" s="26">
        <v>30208</v>
      </c>
      <c r="F40" s="26"/>
    </row>
    <row r="41" spans="2:6" ht="15.75">
      <c r="B41" s="14">
        <v>42460</v>
      </c>
      <c r="C41" s="15">
        <v>1603038</v>
      </c>
      <c r="D41" s="16" t="s">
        <v>97</v>
      </c>
      <c r="E41" s="26"/>
      <c r="F41" s="26">
        <v>3000</v>
      </c>
    </row>
    <row r="42" spans="2:6" ht="15.75">
      <c r="B42" s="14">
        <v>42460</v>
      </c>
      <c r="C42" s="11">
        <v>1603039</v>
      </c>
      <c r="D42" s="16" t="s">
        <v>98</v>
      </c>
      <c r="E42" s="26">
        <v>27345</v>
      </c>
      <c r="F42" s="26"/>
    </row>
    <row r="43" spans="2:6" ht="15.75">
      <c r="B43" s="14">
        <v>42460</v>
      </c>
      <c r="C43" s="15">
        <v>1603040</v>
      </c>
      <c r="D43" s="16" t="s">
        <v>99</v>
      </c>
      <c r="E43" s="26"/>
      <c r="F43" s="26">
        <v>13600</v>
      </c>
    </row>
    <row r="44" spans="2:6" ht="15.75">
      <c r="B44" s="18"/>
      <c r="C44" s="19"/>
      <c r="D44" s="20"/>
      <c r="E44" s="25">
        <f>SUM(E3:E43)</f>
        <v>756201</v>
      </c>
      <c r="F44" s="25">
        <f>SUM(F3:F43)</f>
        <v>575468</v>
      </c>
    </row>
    <row r="45" spans="2:6">
      <c r="B45" s="5"/>
      <c r="C45" s="27"/>
    </row>
    <row r="46" spans="2:6">
      <c r="B46" s="5"/>
      <c r="C46" s="27"/>
      <c r="E46" s="21" t="s">
        <v>7</v>
      </c>
      <c r="F46" s="17">
        <f>E44-F44</f>
        <v>180733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53"/>
  <sheetViews>
    <sheetView topLeftCell="A37" workbookViewId="0">
      <selection activeCell="F54" sqref="F54"/>
    </sheetView>
  </sheetViews>
  <sheetFormatPr baseColWidth="10" defaultRowHeight="15"/>
  <cols>
    <col min="3" max="3" width="11.28515625" customWidth="1"/>
    <col min="4" max="4" width="46.140625" bestFit="1" customWidth="1"/>
    <col min="5" max="6" width="14.140625" bestFit="1" customWidth="1"/>
    <col min="9" max="9" width="11.7109375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42461</v>
      </c>
      <c r="C3" s="22"/>
      <c r="D3" s="8" t="s">
        <v>100</v>
      </c>
      <c r="E3" s="24">
        <v>180733</v>
      </c>
      <c r="F3" s="24"/>
    </row>
    <row r="4" spans="2:6" ht="15.75">
      <c r="B4" s="10">
        <v>42461</v>
      </c>
      <c r="C4" s="11">
        <v>1604001</v>
      </c>
      <c r="D4" s="16" t="s">
        <v>101</v>
      </c>
      <c r="E4" s="25"/>
      <c r="F4" s="25">
        <v>80000</v>
      </c>
    </row>
    <row r="5" spans="2:6" ht="15.75">
      <c r="B5" s="14">
        <v>42461</v>
      </c>
      <c r="C5" s="15">
        <v>1604002</v>
      </c>
      <c r="D5" s="16" t="s">
        <v>102</v>
      </c>
      <c r="E5" s="26">
        <v>36208</v>
      </c>
      <c r="F5" s="26"/>
    </row>
    <row r="6" spans="2:6" ht="15.75">
      <c r="B6" s="14">
        <v>42462</v>
      </c>
      <c r="C6" s="11">
        <v>1604003</v>
      </c>
      <c r="D6" s="12" t="s">
        <v>103</v>
      </c>
      <c r="E6" s="26"/>
      <c r="F6" s="26">
        <v>3000</v>
      </c>
    </row>
    <row r="7" spans="2:6" ht="15.75">
      <c r="B7" s="14">
        <v>42464</v>
      </c>
      <c r="C7" s="15">
        <v>1604004</v>
      </c>
      <c r="D7" s="16" t="s">
        <v>66</v>
      </c>
      <c r="E7" s="26"/>
      <c r="F7" s="26">
        <v>2000</v>
      </c>
    </row>
    <row r="8" spans="2:6" ht="15.75">
      <c r="B8" s="14">
        <v>42465</v>
      </c>
      <c r="C8" s="11">
        <v>1604005</v>
      </c>
      <c r="D8" s="16" t="s">
        <v>6</v>
      </c>
      <c r="E8" s="26"/>
      <c r="F8" s="26">
        <v>20000</v>
      </c>
    </row>
    <row r="9" spans="2:6" ht="15.75">
      <c r="B9" s="14">
        <v>42466</v>
      </c>
      <c r="C9" s="15">
        <v>1604006</v>
      </c>
      <c r="D9" s="12" t="s">
        <v>11</v>
      </c>
      <c r="E9" s="26"/>
      <c r="F9" s="26">
        <v>1000</v>
      </c>
    </row>
    <row r="10" spans="2:6" ht="15.75">
      <c r="B10" s="14">
        <v>42466</v>
      </c>
      <c r="C10" s="11">
        <v>1604007</v>
      </c>
      <c r="D10" s="16" t="s">
        <v>104</v>
      </c>
      <c r="E10" s="26">
        <v>160314</v>
      </c>
      <c r="F10" s="26"/>
    </row>
    <row r="11" spans="2:6" ht="15.75">
      <c r="B11" s="14">
        <v>42467</v>
      </c>
      <c r="C11" s="15">
        <v>1604008</v>
      </c>
      <c r="D11" s="12" t="s">
        <v>11</v>
      </c>
      <c r="E11" s="26"/>
      <c r="F11" s="26">
        <v>500</v>
      </c>
    </row>
    <row r="12" spans="2:6" ht="15.75">
      <c r="B12" s="14">
        <v>42467</v>
      </c>
      <c r="C12" s="11">
        <v>1604009</v>
      </c>
      <c r="D12" s="16" t="s">
        <v>105</v>
      </c>
      <c r="E12" s="26">
        <v>65376</v>
      </c>
      <c r="F12" s="26"/>
    </row>
    <row r="13" spans="2:6" ht="15.75">
      <c r="B13" s="14">
        <v>42467</v>
      </c>
      <c r="C13" s="15">
        <v>1604010</v>
      </c>
      <c r="D13" s="16" t="s">
        <v>106</v>
      </c>
      <c r="E13" s="26"/>
      <c r="F13" s="26">
        <v>12500</v>
      </c>
    </row>
    <row r="14" spans="2:6" ht="15.75">
      <c r="B14" s="14">
        <v>42469</v>
      </c>
      <c r="C14" s="11">
        <v>1604011</v>
      </c>
      <c r="D14" s="16" t="s">
        <v>107</v>
      </c>
      <c r="E14" s="26"/>
      <c r="F14" s="26">
        <v>16000</v>
      </c>
    </row>
    <row r="15" spans="2:6" ht="15.75">
      <c r="B15" s="14">
        <v>42471</v>
      </c>
      <c r="C15" s="15">
        <v>1604012</v>
      </c>
      <c r="D15" s="16" t="s">
        <v>11</v>
      </c>
      <c r="E15" s="26"/>
      <c r="F15" s="26">
        <v>1000</v>
      </c>
    </row>
    <row r="16" spans="2:6" ht="15.75">
      <c r="B16" s="14">
        <v>42472</v>
      </c>
      <c r="C16" s="11">
        <v>1604013</v>
      </c>
      <c r="D16" s="16" t="s">
        <v>11</v>
      </c>
      <c r="E16" s="26"/>
      <c r="F16" s="26">
        <v>1000</v>
      </c>
    </row>
    <row r="17" spans="2:6" ht="15.75">
      <c r="B17" s="14">
        <v>42472</v>
      </c>
      <c r="C17" s="15">
        <v>1604014</v>
      </c>
      <c r="D17" s="16" t="s">
        <v>108</v>
      </c>
      <c r="E17" s="26"/>
      <c r="F17" s="26">
        <v>21564</v>
      </c>
    </row>
    <row r="18" spans="2:6" ht="15.75">
      <c r="B18" s="14">
        <v>42472</v>
      </c>
      <c r="C18" s="11">
        <v>1604015</v>
      </c>
      <c r="D18" s="16" t="s">
        <v>6</v>
      </c>
      <c r="E18" s="26"/>
      <c r="F18" s="26">
        <v>20000</v>
      </c>
    </row>
    <row r="19" spans="2:6" ht="15.75">
      <c r="B19" s="14">
        <v>42472</v>
      </c>
      <c r="C19" s="15">
        <v>1604016</v>
      </c>
      <c r="D19" s="16" t="s">
        <v>109</v>
      </c>
      <c r="E19" s="26">
        <v>853594</v>
      </c>
      <c r="F19" s="26"/>
    </row>
    <row r="20" spans="2:6" ht="15.75">
      <c r="B20" s="14">
        <v>42473</v>
      </c>
      <c r="C20" s="11">
        <v>1604017</v>
      </c>
      <c r="D20" s="16" t="s">
        <v>40</v>
      </c>
      <c r="E20" s="26"/>
      <c r="F20" s="26">
        <v>500000</v>
      </c>
    </row>
    <row r="21" spans="2:6" ht="15.75">
      <c r="B21" s="14">
        <v>42474</v>
      </c>
      <c r="C21" s="15">
        <v>1604018</v>
      </c>
      <c r="D21" s="12" t="s">
        <v>111</v>
      </c>
      <c r="E21" s="26">
        <v>167795</v>
      </c>
      <c r="F21" s="26"/>
    </row>
    <row r="22" spans="2:6" ht="15.75">
      <c r="B22" s="14">
        <v>42475</v>
      </c>
      <c r="C22" s="11">
        <v>1604019</v>
      </c>
      <c r="D22" s="16" t="s">
        <v>110</v>
      </c>
      <c r="E22" s="26"/>
      <c r="F22" s="26">
        <v>45000</v>
      </c>
    </row>
    <row r="23" spans="2:6" ht="15.75">
      <c r="B23" s="14">
        <v>42475</v>
      </c>
      <c r="C23" s="15">
        <v>1604020</v>
      </c>
      <c r="D23" s="16" t="s">
        <v>12</v>
      </c>
      <c r="E23" s="26"/>
      <c r="F23" s="26">
        <v>9965</v>
      </c>
    </row>
    <row r="24" spans="2:6" ht="15.75">
      <c r="B24" s="14">
        <v>42475</v>
      </c>
      <c r="C24" s="11">
        <v>1604021</v>
      </c>
      <c r="D24" s="16" t="s">
        <v>112</v>
      </c>
      <c r="E24" s="26">
        <v>144779</v>
      </c>
      <c r="F24" s="26"/>
    </row>
    <row r="25" spans="2:6" ht="15.75">
      <c r="B25" s="14">
        <v>42476</v>
      </c>
      <c r="C25" s="15">
        <v>1604022</v>
      </c>
      <c r="D25" s="16" t="s">
        <v>11</v>
      </c>
      <c r="E25" s="26"/>
      <c r="F25" s="26">
        <v>2000</v>
      </c>
    </row>
    <row r="26" spans="2:6" ht="15.75">
      <c r="B26" s="14">
        <v>42476</v>
      </c>
      <c r="C26" s="11">
        <v>1604023</v>
      </c>
      <c r="D26" s="16" t="s">
        <v>113</v>
      </c>
      <c r="E26" s="26">
        <v>21340</v>
      </c>
      <c r="F26" s="26"/>
    </row>
    <row r="27" spans="2:6" ht="15.75">
      <c r="B27" s="14">
        <v>42476</v>
      </c>
      <c r="C27" s="15">
        <v>1604024</v>
      </c>
      <c r="D27" s="16" t="s">
        <v>114</v>
      </c>
      <c r="E27" s="26"/>
      <c r="F27" s="26">
        <v>18000</v>
      </c>
    </row>
    <row r="28" spans="2:6" ht="15.75">
      <c r="B28" s="14">
        <v>42479</v>
      </c>
      <c r="C28" s="11">
        <v>1604025</v>
      </c>
      <c r="D28" s="12" t="s">
        <v>52</v>
      </c>
      <c r="E28" s="26"/>
      <c r="F28" s="26">
        <v>1500</v>
      </c>
    </row>
    <row r="29" spans="2:6" ht="15.75">
      <c r="B29" s="14">
        <v>42480</v>
      </c>
      <c r="C29" s="15">
        <v>1604026</v>
      </c>
      <c r="D29" s="12" t="s">
        <v>115</v>
      </c>
      <c r="E29" s="26">
        <v>54480</v>
      </c>
      <c r="F29" s="26"/>
    </row>
    <row r="30" spans="2:6" ht="15.75">
      <c r="B30" s="14">
        <v>42481</v>
      </c>
      <c r="C30" s="11">
        <v>1604027</v>
      </c>
      <c r="D30" s="16" t="s">
        <v>133</v>
      </c>
      <c r="E30" s="26"/>
      <c r="F30" s="24">
        <v>100000</v>
      </c>
    </row>
    <row r="31" spans="2:6" ht="15.75">
      <c r="B31" s="14">
        <v>42481</v>
      </c>
      <c r="C31" s="15">
        <v>1604028</v>
      </c>
      <c r="D31" s="12" t="s">
        <v>116</v>
      </c>
      <c r="E31" s="26"/>
      <c r="F31" s="26">
        <v>20000</v>
      </c>
    </row>
    <row r="32" spans="2:6" ht="15.75">
      <c r="B32" s="14">
        <v>42482</v>
      </c>
      <c r="C32" s="11">
        <v>1604029</v>
      </c>
      <c r="D32" s="16" t="s">
        <v>117</v>
      </c>
      <c r="E32" s="26"/>
      <c r="F32" s="26">
        <v>30000</v>
      </c>
    </row>
    <row r="33" spans="2:6" ht="15.75">
      <c r="B33" s="14">
        <v>42483</v>
      </c>
      <c r="C33" s="15">
        <v>1604030</v>
      </c>
      <c r="D33" s="12" t="s">
        <v>118</v>
      </c>
      <c r="E33" s="26">
        <v>12844</v>
      </c>
      <c r="F33" s="26"/>
    </row>
    <row r="34" spans="2:6" ht="15.75">
      <c r="B34" s="14">
        <v>42483</v>
      </c>
      <c r="C34" s="11">
        <v>1604031</v>
      </c>
      <c r="D34" s="12" t="s">
        <v>116</v>
      </c>
      <c r="E34" s="26"/>
      <c r="F34" s="26">
        <v>10000</v>
      </c>
    </row>
    <row r="35" spans="2:6" ht="15.75">
      <c r="B35" s="14">
        <v>42483</v>
      </c>
      <c r="C35" s="15">
        <v>1604032</v>
      </c>
      <c r="D35" s="28" t="s">
        <v>120</v>
      </c>
      <c r="E35" s="26"/>
      <c r="F35" s="29">
        <v>3000</v>
      </c>
    </row>
    <row r="36" spans="2:6" ht="15.75">
      <c r="B36" s="14">
        <v>42483</v>
      </c>
      <c r="C36" s="11">
        <v>1604033</v>
      </c>
      <c r="D36" s="16" t="s">
        <v>119</v>
      </c>
      <c r="E36" s="26"/>
      <c r="F36" s="26">
        <v>12000</v>
      </c>
    </row>
    <row r="37" spans="2:6" ht="15.75">
      <c r="B37" s="14">
        <v>42485</v>
      </c>
      <c r="C37" s="15">
        <v>1604034</v>
      </c>
      <c r="D37" s="16" t="s">
        <v>121</v>
      </c>
      <c r="E37" s="26">
        <v>129470</v>
      </c>
      <c r="F37" s="26"/>
    </row>
    <row r="38" spans="2:6" ht="15.75">
      <c r="B38" s="14">
        <v>42485</v>
      </c>
      <c r="C38" s="11">
        <v>1604035</v>
      </c>
      <c r="D38" s="16" t="s">
        <v>66</v>
      </c>
      <c r="E38" s="26"/>
      <c r="F38" s="26">
        <v>2000</v>
      </c>
    </row>
    <row r="39" spans="2:6" ht="15.75">
      <c r="B39" s="14">
        <v>42486</v>
      </c>
      <c r="C39" s="15">
        <v>1604036</v>
      </c>
      <c r="D39" s="16" t="s">
        <v>122</v>
      </c>
      <c r="E39" s="26"/>
      <c r="F39" s="26">
        <v>45000</v>
      </c>
    </row>
    <row r="40" spans="2:6" ht="15.75">
      <c r="B40" s="14">
        <v>42486</v>
      </c>
      <c r="C40" s="11">
        <v>1604037</v>
      </c>
      <c r="D40" s="16" t="s">
        <v>123</v>
      </c>
      <c r="E40" s="26"/>
      <c r="F40" s="26">
        <v>700</v>
      </c>
    </row>
    <row r="41" spans="2:6" ht="15.75">
      <c r="B41" s="14">
        <v>42486</v>
      </c>
      <c r="C41" s="15">
        <v>1604038</v>
      </c>
      <c r="D41" s="16" t="s">
        <v>108</v>
      </c>
      <c r="E41" s="26"/>
      <c r="F41" s="26">
        <v>10001</v>
      </c>
    </row>
    <row r="42" spans="2:6" ht="15.75">
      <c r="B42" s="14">
        <v>42486</v>
      </c>
      <c r="C42" s="11">
        <v>1604039</v>
      </c>
      <c r="D42" s="16" t="s">
        <v>124</v>
      </c>
      <c r="E42" s="26">
        <v>41842</v>
      </c>
      <c r="F42" s="26"/>
    </row>
    <row r="43" spans="2:6" ht="15.75">
      <c r="B43" s="14">
        <v>42487</v>
      </c>
      <c r="C43" s="15">
        <v>1604040</v>
      </c>
      <c r="D43" s="16" t="s">
        <v>125</v>
      </c>
      <c r="E43" s="26">
        <v>2006</v>
      </c>
      <c r="F43" s="26"/>
    </row>
    <row r="44" spans="2:6" ht="15.75">
      <c r="B44" s="14">
        <v>42488</v>
      </c>
      <c r="C44" s="15">
        <v>1604041</v>
      </c>
      <c r="D44" s="16" t="s">
        <v>101</v>
      </c>
      <c r="E44" s="25"/>
      <c r="F44" s="25">
        <v>70000</v>
      </c>
    </row>
    <row r="45" spans="2:6" ht="15.75">
      <c r="B45" s="14">
        <v>42488</v>
      </c>
      <c r="C45" s="11">
        <v>1604042</v>
      </c>
      <c r="D45" s="16" t="s">
        <v>18</v>
      </c>
      <c r="E45" s="25"/>
      <c r="F45" s="25">
        <v>3717</v>
      </c>
    </row>
    <row r="46" spans="2:6" ht="15.75">
      <c r="B46" s="14">
        <v>42489</v>
      </c>
      <c r="C46" s="15">
        <v>1604043</v>
      </c>
      <c r="D46" s="16" t="s">
        <v>11</v>
      </c>
      <c r="E46" s="25"/>
      <c r="F46" s="25">
        <v>3500</v>
      </c>
    </row>
    <row r="47" spans="2:6" ht="15.75">
      <c r="B47" s="14">
        <v>42489</v>
      </c>
      <c r="C47" s="15">
        <v>1604044</v>
      </c>
      <c r="D47" s="16" t="s">
        <v>126</v>
      </c>
      <c r="E47" s="25"/>
      <c r="F47" s="25">
        <v>90000</v>
      </c>
    </row>
    <row r="48" spans="2:6" ht="15.75">
      <c r="B48" s="14">
        <v>42489</v>
      </c>
      <c r="C48" s="11">
        <v>1604045</v>
      </c>
      <c r="D48" s="16" t="s">
        <v>127</v>
      </c>
      <c r="E48" s="25"/>
      <c r="F48" s="25">
        <v>2000</v>
      </c>
    </row>
    <row r="49" spans="2:6" ht="15.75">
      <c r="B49" s="14">
        <v>42489</v>
      </c>
      <c r="C49" s="15">
        <v>1604046</v>
      </c>
      <c r="D49" s="16" t="s">
        <v>6</v>
      </c>
      <c r="E49" s="26"/>
      <c r="F49" s="26">
        <v>20000</v>
      </c>
    </row>
    <row r="50" spans="2:6" ht="15.75">
      <c r="B50" s="14">
        <v>42490</v>
      </c>
      <c r="C50" s="15">
        <v>1604047</v>
      </c>
      <c r="D50" s="16" t="s">
        <v>128</v>
      </c>
      <c r="E50" s="26"/>
      <c r="F50" s="26">
        <v>16000</v>
      </c>
    </row>
    <row r="51" spans="2:6" ht="15.75">
      <c r="B51" s="18"/>
      <c r="C51" s="19"/>
      <c r="D51" s="20"/>
      <c r="E51" s="25">
        <f>SUM(E3:E50)</f>
        <v>1870781</v>
      </c>
      <c r="F51" s="25">
        <f>SUM(F3:F50)</f>
        <v>1192947</v>
      </c>
    </row>
    <row r="52" spans="2:6">
      <c r="B52" s="5"/>
      <c r="C52" s="27"/>
    </row>
    <row r="53" spans="2:6">
      <c r="B53" s="5"/>
      <c r="C53" s="27"/>
      <c r="E53" s="21" t="s">
        <v>7</v>
      </c>
      <c r="F53" s="17">
        <f>E51-F51</f>
        <v>677834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F44"/>
  <sheetViews>
    <sheetView topLeftCell="A28" workbookViewId="0">
      <selection activeCell="F45" sqref="F45"/>
    </sheetView>
  </sheetViews>
  <sheetFormatPr baseColWidth="10" defaultRowHeight="15"/>
  <cols>
    <col min="2" max="2" width="12.85546875" customWidth="1"/>
    <col min="3" max="3" width="14" customWidth="1"/>
    <col min="4" max="4" width="45.7109375" bestFit="1" customWidth="1"/>
    <col min="5" max="6" width="14.140625" bestFit="1" customWidth="1"/>
    <col min="9" max="9" width="22.28515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42491</v>
      </c>
      <c r="C3" s="22"/>
      <c r="D3" s="8" t="s">
        <v>129</v>
      </c>
      <c r="E3" s="24">
        <v>677834</v>
      </c>
      <c r="F3" s="24"/>
    </row>
    <row r="4" spans="2:6" ht="15.75">
      <c r="B4" s="10">
        <v>42493</v>
      </c>
      <c r="C4" s="11">
        <v>1605001</v>
      </c>
      <c r="D4" s="16" t="s">
        <v>12</v>
      </c>
      <c r="E4" s="25"/>
      <c r="F4" s="25">
        <v>9650</v>
      </c>
    </row>
    <row r="5" spans="2:6" ht="15.75">
      <c r="B5" s="14">
        <v>42493</v>
      </c>
      <c r="C5" s="15">
        <v>1605002</v>
      </c>
      <c r="D5" s="16" t="s">
        <v>130</v>
      </c>
      <c r="E5" s="26"/>
      <c r="F5" s="26">
        <v>17500</v>
      </c>
    </row>
    <row r="6" spans="2:6" ht="15.75">
      <c r="B6" s="14">
        <v>42493</v>
      </c>
      <c r="C6" s="11">
        <v>1605003</v>
      </c>
      <c r="D6" s="12" t="s">
        <v>131</v>
      </c>
      <c r="E6" s="26"/>
      <c r="F6" s="26">
        <v>10000</v>
      </c>
    </row>
    <row r="7" spans="2:6" ht="15.75">
      <c r="B7" s="14">
        <v>42493</v>
      </c>
      <c r="C7" s="15">
        <v>1605004</v>
      </c>
      <c r="D7" s="12" t="s">
        <v>132</v>
      </c>
      <c r="E7" s="26"/>
      <c r="F7" s="26">
        <v>30000</v>
      </c>
    </row>
    <row r="8" spans="2:6" ht="15.75">
      <c r="B8" s="14">
        <v>42494</v>
      </c>
      <c r="C8" s="11">
        <v>1605005</v>
      </c>
      <c r="D8" s="16" t="s">
        <v>11</v>
      </c>
      <c r="E8" s="26"/>
      <c r="F8" s="26">
        <v>7000</v>
      </c>
    </row>
    <row r="9" spans="2:6" ht="15.75">
      <c r="B9" s="14">
        <v>42494</v>
      </c>
      <c r="C9" s="15">
        <v>1605006</v>
      </c>
      <c r="D9" s="12" t="s">
        <v>50</v>
      </c>
      <c r="E9" s="26"/>
      <c r="F9" s="26">
        <v>20000</v>
      </c>
    </row>
    <row r="10" spans="2:6" ht="15.75">
      <c r="B10" s="14">
        <v>42494</v>
      </c>
      <c r="C10" s="11">
        <v>1605007</v>
      </c>
      <c r="D10" s="16" t="s">
        <v>134</v>
      </c>
      <c r="E10" s="26">
        <v>81013</v>
      </c>
      <c r="F10" s="26"/>
    </row>
    <row r="11" spans="2:6" ht="15.75">
      <c r="B11" s="14">
        <v>42497</v>
      </c>
      <c r="C11" s="15">
        <v>1605008</v>
      </c>
      <c r="D11" s="12" t="s">
        <v>66</v>
      </c>
      <c r="E11" s="26"/>
      <c r="F11" s="26">
        <v>2000</v>
      </c>
    </row>
    <row r="12" spans="2:6" ht="15.75">
      <c r="B12" s="14">
        <v>42497</v>
      </c>
      <c r="C12" s="11">
        <v>1605009</v>
      </c>
      <c r="D12" s="16" t="s">
        <v>135</v>
      </c>
      <c r="E12" s="26"/>
      <c r="F12" s="26">
        <v>7500</v>
      </c>
    </row>
    <row r="13" spans="2:6" ht="15.75">
      <c r="B13" s="14">
        <v>42499</v>
      </c>
      <c r="C13" s="15">
        <v>1605010</v>
      </c>
      <c r="D13" s="16" t="s">
        <v>136</v>
      </c>
      <c r="E13" s="26">
        <v>486652</v>
      </c>
      <c r="F13" s="26"/>
    </row>
    <row r="14" spans="2:6" ht="15.75">
      <c r="B14" s="14">
        <v>42499</v>
      </c>
      <c r="C14" s="11">
        <v>1605011</v>
      </c>
      <c r="D14" s="16" t="s">
        <v>137</v>
      </c>
      <c r="E14" s="26">
        <v>26119</v>
      </c>
      <c r="F14" s="26"/>
    </row>
    <row r="15" spans="2:6" ht="15.75">
      <c r="B15" s="14">
        <v>42500</v>
      </c>
      <c r="C15" s="15">
        <v>1605012</v>
      </c>
      <c r="D15" s="16" t="s">
        <v>138</v>
      </c>
      <c r="E15" s="26"/>
      <c r="F15" s="26">
        <v>37000</v>
      </c>
    </row>
    <row r="16" spans="2:6" ht="15.75">
      <c r="B16" s="14">
        <v>42502</v>
      </c>
      <c r="C16" s="11">
        <v>1605013</v>
      </c>
      <c r="D16" s="16" t="s">
        <v>139</v>
      </c>
      <c r="E16" s="26"/>
      <c r="F16" s="26">
        <v>180000</v>
      </c>
    </row>
    <row r="17" spans="2:6" ht="15.75">
      <c r="B17" s="14">
        <v>42503</v>
      </c>
      <c r="C17" s="15">
        <v>1605014</v>
      </c>
      <c r="D17" s="16" t="s">
        <v>140</v>
      </c>
      <c r="E17" s="26">
        <v>5198</v>
      </c>
      <c r="F17" s="26"/>
    </row>
    <row r="18" spans="2:6" ht="15.75">
      <c r="B18" s="14">
        <v>42504</v>
      </c>
      <c r="C18" s="11">
        <v>1605015</v>
      </c>
      <c r="D18" s="16" t="s">
        <v>141</v>
      </c>
      <c r="E18" s="26"/>
      <c r="F18" s="26">
        <v>11000</v>
      </c>
    </row>
    <row r="19" spans="2:6" ht="15.75">
      <c r="B19" s="14">
        <v>42504</v>
      </c>
      <c r="C19" s="15">
        <v>1605016</v>
      </c>
      <c r="D19" s="16" t="s">
        <v>142</v>
      </c>
      <c r="E19" s="26"/>
      <c r="F19" s="26">
        <v>15500</v>
      </c>
    </row>
    <row r="20" spans="2:6" ht="15.75">
      <c r="B20" s="14">
        <v>42504</v>
      </c>
      <c r="C20" s="11">
        <v>1605017</v>
      </c>
      <c r="D20" s="16" t="s">
        <v>143</v>
      </c>
      <c r="E20" s="26">
        <v>3493</v>
      </c>
      <c r="F20" s="26"/>
    </row>
    <row r="21" spans="2:6" ht="15.75">
      <c r="B21" s="14">
        <v>42507</v>
      </c>
      <c r="C21" s="15">
        <v>1605018</v>
      </c>
      <c r="D21" s="12" t="s">
        <v>132</v>
      </c>
      <c r="E21" s="26"/>
      <c r="F21" s="26">
        <v>20000</v>
      </c>
    </row>
    <row r="22" spans="2:6" ht="15.75">
      <c r="B22" s="14">
        <v>42507</v>
      </c>
      <c r="C22" s="11">
        <v>1605019</v>
      </c>
      <c r="D22" s="16" t="s">
        <v>126</v>
      </c>
      <c r="E22" s="26"/>
      <c r="F22" s="26">
        <v>50000</v>
      </c>
    </row>
    <row r="23" spans="2:6" ht="15.75">
      <c r="B23" s="14">
        <v>42508</v>
      </c>
      <c r="C23" s="15">
        <v>1605020</v>
      </c>
      <c r="D23" s="16" t="s">
        <v>144</v>
      </c>
      <c r="E23" s="26">
        <v>4814</v>
      </c>
      <c r="F23" s="26"/>
    </row>
    <row r="24" spans="2:6" ht="15.75">
      <c r="B24" s="14">
        <v>42509</v>
      </c>
      <c r="C24" s="11">
        <v>1605021</v>
      </c>
      <c r="D24" s="16" t="s">
        <v>145</v>
      </c>
      <c r="E24" s="26">
        <v>12042</v>
      </c>
      <c r="F24" s="26"/>
    </row>
    <row r="25" spans="2:6" ht="15.75">
      <c r="B25" s="14">
        <v>42510</v>
      </c>
      <c r="C25" s="15">
        <v>1605022</v>
      </c>
      <c r="D25" s="16" t="s">
        <v>146</v>
      </c>
      <c r="E25" s="26">
        <v>100042</v>
      </c>
      <c r="F25" s="26"/>
    </row>
    <row r="26" spans="2:6" ht="15.75">
      <c r="B26" s="14">
        <v>42511</v>
      </c>
      <c r="C26" s="11">
        <v>1605023</v>
      </c>
      <c r="D26" s="16" t="s">
        <v>147</v>
      </c>
      <c r="E26" s="26"/>
      <c r="F26" s="26">
        <v>4000</v>
      </c>
    </row>
    <row r="27" spans="2:6" ht="15.75">
      <c r="B27" s="14">
        <v>42511</v>
      </c>
      <c r="C27" s="15">
        <v>1605024</v>
      </c>
      <c r="D27" s="12" t="s">
        <v>148</v>
      </c>
      <c r="E27" s="26"/>
      <c r="F27" s="26">
        <v>10000</v>
      </c>
    </row>
    <row r="28" spans="2:6" ht="15.75">
      <c r="B28" s="14">
        <v>42515</v>
      </c>
      <c r="C28" s="11">
        <v>1605025</v>
      </c>
      <c r="D28" s="16" t="s">
        <v>12</v>
      </c>
      <c r="E28" s="26"/>
      <c r="F28" s="26">
        <v>12275</v>
      </c>
    </row>
    <row r="29" spans="2:6" ht="15.75">
      <c r="B29" s="14">
        <v>42515</v>
      </c>
      <c r="C29" s="15">
        <v>1605026</v>
      </c>
      <c r="D29" s="12" t="s">
        <v>18</v>
      </c>
      <c r="E29" s="26"/>
      <c r="F29" s="26">
        <v>30691</v>
      </c>
    </row>
    <row r="30" spans="2:6" ht="15.75">
      <c r="B30" s="14">
        <v>42515</v>
      </c>
      <c r="C30" s="11">
        <v>1605027</v>
      </c>
      <c r="D30" s="12" t="s">
        <v>89</v>
      </c>
      <c r="E30" s="26"/>
      <c r="F30" s="26">
        <v>2253</v>
      </c>
    </row>
    <row r="31" spans="2:6" ht="15.75">
      <c r="B31" s="14">
        <v>42515</v>
      </c>
      <c r="C31" s="15">
        <v>1605028</v>
      </c>
      <c r="D31" s="12" t="s">
        <v>149</v>
      </c>
      <c r="E31" s="26"/>
      <c r="F31" s="26">
        <v>270000</v>
      </c>
    </row>
    <row r="32" spans="2:6" ht="15.75">
      <c r="B32" s="14">
        <v>42515</v>
      </c>
      <c r="C32" s="11">
        <v>1605029</v>
      </c>
      <c r="D32" s="16" t="s">
        <v>150</v>
      </c>
      <c r="E32" s="26">
        <v>278980</v>
      </c>
      <c r="F32" s="26"/>
    </row>
    <row r="33" spans="2:6" ht="15.75">
      <c r="B33" s="14">
        <v>42516</v>
      </c>
      <c r="C33" s="15">
        <v>1605030</v>
      </c>
      <c r="D33" s="12" t="s">
        <v>151</v>
      </c>
      <c r="E33" s="26">
        <v>217759</v>
      </c>
      <c r="F33" s="26"/>
    </row>
    <row r="34" spans="2:6" ht="15.75">
      <c r="B34" s="14">
        <v>42517</v>
      </c>
      <c r="C34" s="11">
        <v>1605031</v>
      </c>
      <c r="D34" s="12" t="s">
        <v>152</v>
      </c>
      <c r="E34" s="26">
        <v>729886</v>
      </c>
      <c r="F34" s="26"/>
    </row>
    <row r="35" spans="2:6" ht="15.75">
      <c r="B35" s="14">
        <v>42517</v>
      </c>
      <c r="C35" s="15">
        <v>1605032</v>
      </c>
      <c r="D35" s="12" t="s">
        <v>40</v>
      </c>
      <c r="E35" s="26"/>
      <c r="F35" s="29">
        <v>1000000</v>
      </c>
    </row>
    <row r="36" spans="2:6" ht="15.75">
      <c r="B36" s="14">
        <v>42517</v>
      </c>
      <c r="C36" s="11">
        <v>1605033</v>
      </c>
      <c r="D36" s="16" t="s">
        <v>11</v>
      </c>
      <c r="E36" s="26"/>
      <c r="F36" s="26">
        <v>6000</v>
      </c>
    </row>
    <row r="37" spans="2:6" ht="15.75">
      <c r="B37" s="14">
        <v>42517</v>
      </c>
      <c r="C37" s="15">
        <v>1605034</v>
      </c>
      <c r="D37" s="12" t="s">
        <v>66</v>
      </c>
      <c r="E37" s="26"/>
      <c r="F37" s="26">
        <v>2000</v>
      </c>
    </row>
    <row r="38" spans="2:6" ht="15.75">
      <c r="B38" s="14">
        <v>42518</v>
      </c>
      <c r="C38" s="11">
        <v>1605035</v>
      </c>
      <c r="D38" s="16" t="s">
        <v>153</v>
      </c>
      <c r="E38" s="26">
        <v>35240</v>
      </c>
      <c r="F38" s="26"/>
    </row>
    <row r="39" spans="2:6" ht="15.75">
      <c r="B39" s="14">
        <v>42518</v>
      </c>
      <c r="C39" s="15">
        <v>1605036</v>
      </c>
      <c r="D39" s="16" t="s">
        <v>154</v>
      </c>
      <c r="E39" s="26"/>
      <c r="F39" s="26">
        <v>8500</v>
      </c>
    </row>
    <row r="40" spans="2:6" ht="15.75">
      <c r="B40" s="14">
        <v>42520</v>
      </c>
      <c r="C40" s="11">
        <v>1605037</v>
      </c>
      <c r="D40" s="16" t="s">
        <v>155</v>
      </c>
      <c r="E40" s="26">
        <v>496</v>
      </c>
      <c r="F40" s="26"/>
    </row>
    <row r="41" spans="2:6" ht="15.75">
      <c r="B41" s="14">
        <v>42521</v>
      </c>
      <c r="C41" s="15">
        <v>1605038</v>
      </c>
      <c r="D41" s="16" t="s">
        <v>156</v>
      </c>
      <c r="E41" s="26">
        <v>66852</v>
      </c>
      <c r="F41" s="26"/>
    </row>
    <row r="42" spans="2:6" ht="15.75">
      <c r="B42" s="18"/>
      <c r="C42" s="19"/>
      <c r="D42" s="20"/>
      <c r="E42" s="25">
        <f>SUM(E3:E41)</f>
        <v>2726420</v>
      </c>
      <c r="F42" s="25">
        <f>SUM(F3:F41)</f>
        <v>1762869</v>
      </c>
    </row>
    <row r="43" spans="2:6">
      <c r="B43" s="5"/>
      <c r="C43" s="27"/>
    </row>
    <row r="44" spans="2:6">
      <c r="B44" s="5"/>
      <c r="C44" s="27"/>
      <c r="E44" s="21" t="s">
        <v>7</v>
      </c>
      <c r="F44" s="17">
        <f>E42-F42</f>
        <v>963551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F55"/>
  <sheetViews>
    <sheetView topLeftCell="A43" workbookViewId="0">
      <selection activeCell="F56" sqref="F56"/>
    </sheetView>
  </sheetViews>
  <sheetFormatPr baseColWidth="10" defaultRowHeight="15"/>
  <cols>
    <col min="2" max="2" width="10.28515625" customWidth="1"/>
    <col min="3" max="3" width="11.85546875" customWidth="1"/>
    <col min="4" max="4" width="43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42522</v>
      </c>
      <c r="C3" s="22"/>
      <c r="D3" s="8" t="s">
        <v>157</v>
      </c>
      <c r="E3" s="24">
        <v>963551</v>
      </c>
      <c r="F3" s="24"/>
    </row>
    <row r="4" spans="2:6" ht="15.75">
      <c r="B4" s="10">
        <v>42522</v>
      </c>
      <c r="C4" s="11">
        <v>1606001</v>
      </c>
      <c r="D4" s="16" t="s">
        <v>101</v>
      </c>
      <c r="E4" s="25"/>
      <c r="F4" s="25">
        <v>80000</v>
      </c>
    </row>
    <row r="5" spans="2:6" ht="15.75">
      <c r="B5" s="14">
        <v>42522</v>
      </c>
      <c r="C5" s="15">
        <v>1606002</v>
      </c>
      <c r="D5" s="16" t="s">
        <v>158</v>
      </c>
      <c r="E5" s="26">
        <v>5629</v>
      </c>
      <c r="F5" s="26"/>
    </row>
    <row r="6" spans="2:6" ht="15.75">
      <c r="B6" s="14">
        <v>42523</v>
      </c>
      <c r="C6" s="11">
        <v>1606003</v>
      </c>
      <c r="D6" s="12" t="s">
        <v>159</v>
      </c>
      <c r="E6" s="26">
        <v>15582</v>
      </c>
      <c r="F6" s="26"/>
    </row>
    <row r="7" spans="2:6" ht="15.75">
      <c r="B7" s="14">
        <v>42523</v>
      </c>
      <c r="C7" s="15">
        <v>1606004</v>
      </c>
      <c r="D7" s="12" t="s">
        <v>6</v>
      </c>
      <c r="E7" s="26"/>
      <c r="F7" s="26">
        <v>20000</v>
      </c>
    </row>
    <row r="8" spans="2:6" ht="15.75">
      <c r="B8" s="14">
        <v>42523</v>
      </c>
      <c r="C8" s="11">
        <v>1606005</v>
      </c>
      <c r="D8" s="16" t="s">
        <v>66</v>
      </c>
      <c r="E8" s="26"/>
      <c r="F8" s="26">
        <v>2000</v>
      </c>
    </row>
    <row r="9" spans="2:6" ht="15.75">
      <c r="B9" s="14">
        <v>42524</v>
      </c>
      <c r="C9" s="15">
        <v>1606006</v>
      </c>
      <c r="D9" s="12" t="s">
        <v>160</v>
      </c>
      <c r="E9" s="26">
        <v>37893</v>
      </c>
      <c r="F9" s="26"/>
    </row>
    <row r="10" spans="2:6" ht="15.75">
      <c r="B10" s="14">
        <v>42525</v>
      </c>
      <c r="C10" s="11">
        <v>1606007</v>
      </c>
      <c r="D10" s="16" t="s">
        <v>161</v>
      </c>
      <c r="E10" s="26">
        <v>32117</v>
      </c>
      <c r="F10" s="26"/>
    </row>
    <row r="11" spans="2:6" ht="15.75">
      <c r="B11" s="14">
        <v>42525</v>
      </c>
      <c r="C11" s="15">
        <v>1606008</v>
      </c>
      <c r="D11" s="16" t="s">
        <v>162</v>
      </c>
      <c r="E11" s="26"/>
      <c r="F11" s="26">
        <v>4000</v>
      </c>
    </row>
    <row r="12" spans="2:6" ht="15.75">
      <c r="B12" s="14">
        <v>42527</v>
      </c>
      <c r="C12" s="11">
        <v>1606009</v>
      </c>
      <c r="D12" s="16" t="s">
        <v>163</v>
      </c>
      <c r="E12" s="26"/>
      <c r="F12" s="26">
        <v>54500</v>
      </c>
    </row>
    <row r="13" spans="2:6" ht="15.75">
      <c r="B13" s="14">
        <v>42528</v>
      </c>
      <c r="C13" s="15">
        <v>1606010</v>
      </c>
      <c r="D13" s="16" t="s">
        <v>164</v>
      </c>
      <c r="E13" s="26">
        <v>57212</v>
      </c>
      <c r="F13" s="26"/>
    </row>
    <row r="14" spans="2:6" ht="15.75">
      <c r="B14" s="14">
        <v>42529</v>
      </c>
      <c r="C14" s="11">
        <v>1606011</v>
      </c>
      <c r="D14" s="16" t="s">
        <v>11</v>
      </c>
      <c r="E14" s="26"/>
      <c r="F14" s="26">
        <v>500</v>
      </c>
    </row>
    <row r="15" spans="2:6" ht="15.75">
      <c r="B15" s="14">
        <v>42529</v>
      </c>
      <c r="C15" s="15">
        <v>1606012</v>
      </c>
      <c r="D15" s="16" t="s">
        <v>66</v>
      </c>
      <c r="E15" s="26"/>
      <c r="F15" s="26">
        <v>2000</v>
      </c>
    </row>
    <row r="16" spans="2:6" ht="15.75">
      <c r="B16" s="14">
        <v>42529</v>
      </c>
      <c r="C16" s="11">
        <v>1606013</v>
      </c>
      <c r="D16" s="16" t="s">
        <v>165</v>
      </c>
      <c r="E16" s="26">
        <v>89520</v>
      </c>
      <c r="F16" s="26"/>
    </row>
    <row r="17" spans="2:6" ht="15.75">
      <c r="B17" s="14">
        <v>42530</v>
      </c>
      <c r="C17" s="15">
        <v>1606014</v>
      </c>
      <c r="D17" s="16" t="s">
        <v>166</v>
      </c>
      <c r="E17" s="26"/>
      <c r="F17" s="26">
        <v>3500</v>
      </c>
    </row>
    <row r="18" spans="2:6" ht="15.75">
      <c r="B18" s="14">
        <v>42530</v>
      </c>
      <c r="C18" s="11">
        <v>1606015</v>
      </c>
      <c r="D18" s="16" t="s">
        <v>167</v>
      </c>
      <c r="E18" s="26">
        <v>33983</v>
      </c>
      <c r="F18" s="26"/>
    </row>
    <row r="19" spans="2:6" ht="15.75">
      <c r="B19" s="14">
        <v>42531</v>
      </c>
      <c r="C19" s="15">
        <v>1606016</v>
      </c>
      <c r="D19" s="12" t="s">
        <v>103</v>
      </c>
      <c r="E19" s="26"/>
      <c r="F19" s="26">
        <v>2000</v>
      </c>
    </row>
    <row r="20" spans="2:6" ht="15.75">
      <c r="B20" s="14">
        <v>42531</v>
      </c>
      <c r="C20" s="11">
        <v>1606017</v>
      </c>
      <c r="D20" s="16" t="s">
        <v>168</v>
      </c>
      <c r="E20" s="26">
        <v>13481</v>
      </c>
      <c r="F20" s="26"/>
    </row>
    <row r="21" spans="2:6" ht="15.75">
      <c r="B21" s="14">
        <v>42532</v>
      </c>
      <c r="C21" s="15">
        <v>1606018</v>
      </c>
      <c r="D21" s="16" t="s">
        <v>169</v>
      </c>
      <c r="E21" s="26"/>
      <c r="F21" s="26">
        <v>6000</v>
      </c>
    </row>
    <row r="22" spans="2:6" ht="15.75">
      <c r="B22" s="14">
        <v>42534</v>
      </c>
      <c r="C22" s="11">
        <v>1606019</v>
      </c>
      <c r="D22" s="16" t="s">
        <v>11</v>
      </c>
      <c r="E22" s="26"/>
      <c r="F22" s="26">
        <v>6500</v>
      </c>
    </row>
    <row r="23" spans="2:6" ht="15.75">
      <c r="B23" s="14">
        <v>42534</v>
      </c>
      <c r="C23" s="15">
        <v>1606020</v>
      </c>
      <c r="D23" s="12" t="s">
        <v>170</v>
      </c>
      <c r="E23" s="26"/>
      <c r="F23" s="26">
        <v>30000</v>
      </c>
    </row>
    <row r="24" spans="2:6" ht="15.75">
      <c r="B24" s="14">
        <v>42536</v>
      </c>
      <c r="C24" s="11">
        <v>1606021</v>
      </c>
      <c r="D24" s="16" t="s">
        <v>6</v>
      </c>
      <c r="E24" s="26"/>
      <c r="F24" s="26">
        <v>20000</v>
      </c>
    </row>
    <row r="25" spans="2:6" ht="15.75">
      <c r="B25" s="14">
        <v>42536</v>
      </c>
      <c r="C25" s="15">
        <v>1606022</v>
      </c>
      <c r="D25" s="12" t="s">
        <v>171</v>
      </c>
      <c r="E25" s="26"/>
      <c r="F25" s="26">
        <v>500000</v>
      </c>
    </row>
    <row r="26" spans="2:6" ht="15.75">
      <c r="B26" s="14">
        <v>42536</v>
      </c>
      <c r="C26" s="11">
        <v>1606023</v>
      </c>
      <c r="D26" s="16" t="s">
        <v>11</v>
      </c>
      <c r="E26" s="26"/>
      <c r="F26" s="26">
        <v>500</v>
      </c>
    </row>
    <row r="27" spans="2:6" ht="15.75">
      <c r="B27" s="14">
        <v>42536</v>
      </c>
      <c r="C27" s="15">
        <v>1606024</v>
      </c>
      <c r="D27" s="12" t="s">
        <v>172</v>
      </c>
      <c r="E27" s="26">
        <v>193287</v>
      </c>
      <c r="F27" s="26"/>
    </row>
    <row r="28" spans="2:6" ht="15.75">
      <c r="B28" s="14">
        <v>42538</v>
      </c>
      <c r="C28" s="11">
        <v>1606025</v>
      </c>
      <c r="D28" s="16" t="s">
        <v>11</v>
      </c>
      <c r="E28" s="26"/>
      <c r="F28" s="26">
        <v>6500</v>
      </c>
    </row>
    <row r="29" spans="2:6" ht="15.75">
      <c r="B29" s="14">
        <v>42538</v>
      </c>
      <c r="C29" s="15">
        <v>1606026</v>
      </c>
      <c r="D29" s="12" t="s">
        <v>173</v>
      </c>
      <c r="E29" s="26">
        <v>10413</v>
      </c>
      <c r="F29" s="26"/>
    </row>
    <row r="30" spans="2:6" ht="15.75">
      <c r="B30" s="14">
        <v>42539</v>
      </c>
      <c r="C30" s="11">
        <v>1606027</v>
      </c>
      <c r="D30" s="12" t="s">
        <v>174</v>
      </c>
      <c r="E30" s="26"/>
      <c r="F30" s="26">
        <v>7000</v>
      </c>
    </row>
    <row r="31" spans="2:6" ht="15.75">
      <c r="B31" s="14">
        <v>42539</v>
      </c>
      <c r="C31" s="15">
        <v>1606028</v>
      </c>
      <c r="D31" s="12" t="s">
        <v>175</v>
      </c>
      <c r="E31" s="26">
        <v>3009</v>
      </c>
      <c r="F31" s="26"/>
    </row>
    <row r="32" spans="2:6" ht="15.75">
      <c r="B32" s="14">
        <v>42541</v>
      </c>
      <c r="C32" s="11">
        <v>1606029</v>
      </c>
      <c r="D32" s="16" t="s">
        <v>126</v>
      </c>
      <c r="E32" s="26"/>
      <c r="F32" s="26">
        <v>50000</v>
      </c>
    </row>
    <row r="33" spans="2:6" ht="15.75">
      <c r="B33" s="14">
        <v>42541</v>
      </c>
      <c r="C33" s="15">
        <v>1606030</v>
      </c>
      <c r="D33" s="12" t="s">
        <v>66</v>
      </c>
      <c r="E33" s="26"/>
      <c r="F33" s="26">
        <v>2000</v>
      </c>
    </row>
    <row r="34" spans="2:6" ht="15.75">
      <c r="B34" s="14">
        <v>42541</v>
      </c>
      <c r="C34" s="11">
        <v>1606031</v>
      </c>
      <c r="D34" s="12" t="s">
        <v>176</v>
      </c>
      <c r="E34" s="26">
        <v>826</v>
      </c>
      <c r="F34" s="26"/>
    </row>
    <row r="35" spans="2:6" ht="15.75">
      <c r="B35" s="14">
        <v>42542</v>
      </c>
      <c r="C35" s="15">
        <v>1606032</v>
      </c>
      <c r="D35" s="12" t="s">
        <v>177</v>
      </c>
      <c r="E35" s="26">
        <v>23130</v>
      </c>
      <c r="F35" s="29"/>
    </row>
    <row r="36" spans="2:6" ht="15.75">
      <c r="B36" s="14">
        <v>42544</v>
      </c>
      <c r="C36" s="11">
        <v>1606033</v>
      </c>
      <c r="D36" s="12" t="s">
        <v>66</v>
      </c>
      <c r="E36" s="26"/>
      <c r="F36" s="26">
        <v>2000</v>
      </c>
    </row>
    <row r="37" spans="2:6" ht="15.75">
      <c r="B37" s="14">
        <v>42544</v>
      </c>
      <c r="C37" s="15">
        <v>1606034</v>
      </c>
      <c r="D37" s="12" t="s">
        <v>11</v>
      </c>
      <c r="E37" s="26"/>
      <c r="F37" s="26">
        <v>2500</v>
      </c>
    </row>
    <row r="38" spans="2:6" ht="15.75">
      <c r="B38" s="14">
        <v>42544</v>
      </c>
      <c r="C38" s="11">
        <v>1606035</v>
      </c>
      <c r="D38" s="16" t="s">
        <v>178</v>
      </c>
      <c r="E38" s="26"/>
      <c r="F38" s="26">
        <v>1000</v>
      </c>
    </row>
    <row r="39" spans="2:6" ht="15.75">
      <c r="B39" s="14">
        <v>42544</v>
      </c>
      <c r="C39" s="15">
        <v>1606036</v>
      </c>
      <c r="D39" s="12" t="s">
        <v>179</v>
      </c>
      <c r="E39" s="26"/>
      <c r="F39" s="26">
        <v>20000</v>
      </c>
    </row>
    <row r="40" spans="2:6" ht="15.75">
      <c r="B40" s="14">
        <v>42544</v>
      </c>
      <c r="C40" s="11">
        <v>1606037</v>
      </c>
      <c r="D40" s="16" t="s">
        <v>180</v>
      </c>
      <c r="E40" s="26">
        <v>108258</v>
      </c>
      <c r="F40" s="26"/>
    </row>
    <row r="41" spans="2:6" ht="15.75">
      <c r="B41" s="14">
        <v>42545</v>
      </c>
      <c r="C41" s="15">
        <v>1606038</v>
      </c>
      <c r="D41" s="12" t="s">
        <v>170</v>
      </c>
      <c r="E41" s="26"/>
      <c r="F41" s="26">
        <v>20000</v>
      </c>
    </row>
    <row r="42" spans="2:6" ht="15.75">
      <c r="B42" s="14">
        <v>42545</v>
      </c>
      <c r="C42" s="15">
        <v>1606039</v>
      </c>
      <c r="D42" s="16" t="s">
        <v>181</v>
      </c>
      <c r="E42" s="26">
        <v>23295</v>
      </c>
      <c r="F42" s="25"/>
    </row>
    <row r="43" spans="2:6" ht="15.75">
      <c r="B43" s="14">
        <v>42546</v>
      </c>
      <c r="C43" s="11">
        <v>1606040</v>
      </c>
      <c r="D43" s="12" t="s">
        <v>182</v>
      </c>
      <c r="E43" s="26"/>
      <c r="F43" s="25">
        <v>11500</v>
      </c>
    </row>
    <row r="44" spans="2:6" ht="15.75">
      <c r="B44" s="14">
        <v>42548</v>
      </c>
      <c r="C44" s="15">
        <v>1606041</v>
      </c>
      <c r="D44" s="16" t="s">
        <v>6</v>
      </c>
      <c r="E44" s="26"/>
      <c r="F44" s="25">
        <v>20000</v>
      </c>
    </row>
    <row r="45" spans="2:6" ht="15.75">
      <c r="B45" s="14">
        <v>42548</v>
      </c>
      <c r="C45" s="15">
        <v>1606042</v>
      </c>
      <c r="D45" s="16" t="s">
        <v>11</v>
      </c>
      <c r="E45" s="26"/>
      <c r="F45" s="25">
        <v>1000</v>
      </c>
    </row>
    <row r="46" spans="2:6" ht="15.75">
      <c r="B46" s="14">
        <v>42549</v>
      </c>
      <c r="C46" s="15">
        <v>1606043</v>
      </c>
      <c r="D46" s="16" t="s">
        <v>101</v>
      </c>
      <c r="E46" s="25"/>
      <c r="F46" s="25">
        <v>80000</v>
      </c>
    </row>
    <row r="47" spans="2:6" ht="15.75">
      <c r="B47" s="14">
        <v>42549</v>
      </c>
      <c r="C47" s="15">
        <v>1606044</v>
      </c>
      <c r="D47" s="16" t="s">
        <v>183</v>
      </c>
      <c r="E47" s="25">
        <v>69083</v>
      </c>
      <c r="F47" s="25"/>
    </row>
    <row r="48" spans="2:6" ht="15.75">
      <c r="B48" s="14">
        <v>42550</v>
      </c>
      <c r="C48" s="15">
        <v>1606045</v>
      </c>
      <c r="D48" s="16" t="s">
        <v>166</v>
      </c>
      <c r="E48" s="25"/>
      <c r="F48" s="25">
        <v>5000</v>
      </c>
    </row>
    <row r="49" spans="2:6" ht="15.75">
      <c r="B49" s="14">
        <v>42550</v>
      </c>
      <c r="C49" s="15">
        <v>1606046</v>
      </c>
      <c r="D49" s="16" t="s">
        <v>184</v>
      </c>
      <c r="E49" s="25">
        <v>13552</v>
      </c>
      <c r="F49" s="25"/>
    </row>
    <row r="50" spans="2:6" ht="15.75">
      <c r="B50" s="14">
        <v>42551</v>
      </c>
      <c r="C50" s="15">
        <v>1606047</v>
      </c>
      <c r="D50" s="16" t="s">
        <v>66</v>
      </c>
      <c r="E50" s="25"/>
      <c r="F50" s="25">
        <v>2000</v>
      </c>
    </row>
    <row r="51" spans="2:6" ht="15.75">
      <c r="B51" s="14">
        <v>42551</v>
      </c>
      <c r="C51" s="15">
        <v>1606048</v>
      </c>
      <c r="D51" s="16" t="s">
        <v>185</v>
      </c>
      <c r="E51" s="25">
        <v>65884</v>
      </c>
      <c r="F51" s="25"/>
    </row>
    <row r="52" spans="2:6" ht="15.75">
      <c r="B52" s="14">
        <v>42551</v>
      </c>
      <c r="C52" s="15">
        <v>1606049</v>
      </c>
      <c r="D52" s="12" t="s">
        <v>186</v>
      </c>
      <c r="E52" s="25"/>
      <c r="F52" s="25">
        <v>6000</v>
      </c>
    </row>
    <row r="53" spans="2:6" ht="15.75">
      <c r="B53" s="18"/>
      <c r="C53" s="19"/>
      <c r="D53" s="20"/>
      <c r="E53" s="25">
        <f>SUM(E3:E52)</f>
        <v>1759705</v>
      </c>
      <c r="F53" s="25">
        <f>SUM(F3:F52)</f>
        <v>968000</v>
      </c>
    </row>
    <row r="54" spans="2:6">
      <c r="B54" s="5"/>
      <c r="C54" s="27"/>
    </row>
    <row r="55" spans="2:6">
      <c r="B55" s="5"/>
      <c r="C55" s="27"/>
      <c r="E55" s="21" t="s">
        <v>7</v>
      </c>
      <c r="F55" s="17">
        <f>E53-F53</f>
        <v>791705</v>
      </c>
    </row>
  </sheetData>
  <printOptions horizontalCentered="1" verticalCentered="1"/>
  <pageMargins left="0" right="0" top="0" bottom="0" header="0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F47"/>
  <sheetViews>
    <sheetView topLeftCell="A28" workbookViewId="0">
      <selection activeCell="F48" sqref="F48"/>
    </sheetView>
  </sheetViews>
  <sheetFormatPr baseColWidth="10" defaultRowHeight="15"/>
  <cols>
    <col min="2" max="2" width="8.7109375" customWidth="1"/>
    <col min="3" max="3" width="10.7109375" customWidth="1"/>
    <col min="4" max="4" width="45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42552</v>
      </c>
      <c r="C3" s="22"/>
      <c r="D3" s="8" t="s">
        <v>187</v>
      </c>
      <c r="E3" s="24">
        <v>791705</v>
      </c>
      <c r="F3" s="24"/>
    </row>
    <row r="4" spans="2:6" ht="15.75">
      <c r="B4" s="10">
        <v>42552</v>
      </c>
      <c r="C4" s="11">
        <v>1607001</v>
      </c>
      <c r="D4" s="16" t="s">
        <v>188</v>
      </c>
      <c r="E4" s="25">
        <v>18414</v>
      </c>
      <c r="F4" s="25"/>
    </row>
    <row r="5" spans="2:6" ht="15.75">
      <c r="B5" s="14">
        <v>42556</v>
      </c>
      <c r="C5" s="15">
        <v>1607002</v>
      </c>
      <c r="D5" s="16" t="s">
        <v>189</v>
      </c>
      <c r="E5" s="26">
        <v>62462</v>
      </c>
      <c r="F5" s="26"/>
    </row>
    <row r="6" spans="2:6" ht="15.75">
      <c r="B6" s="14">
        <v>42559</v>
      </c>
      <c r="C6" s="11">
        <v>1607003</v>
      </c>
      <c r="D6" s="16" t="s">
        <v>12</v>
      </c>
      <c r="E6" s="26"/>
      <c r="F6" s="26">
        <v>21605</v>
      </c>
    </row>
    <row r="7" spans="2:6" ht="15.75">
      <c r="B7" s="14">
        <v>42559</v>
      </c>
      <c r="C7" s="15">
        <v>1607004</v>
      </c>
      <c r="D7" s="12" t="s">
        <v>190</v>
      </c>
      <c r="E7" s="26"/>
      <c r="F7" s="26">
        <v>400000</v>
      </c>
    </row>
    <row r="8" spans="2:6" ht="15.75">
      <c r="B8" s="14">
        <v>42559</v>
      </c>
      <c r="C8" s="11">
        <v>1607005</v>
      </c>
      <c r="D8" s="12" t="s">
        <v>191</v>
      </c>
      <c r="E8" s="26"/>
      <c r="F8" s="26">
        <v>30000</v>
      </c>
    </row>
    <row r="9" spans="2:6" ht="15.75">
      <c r="B9" s="14">
        <v>42559</v>
      </c>
      <c r="C9" s="15">
        <v>1607006</v>
      </c>
      <c r="D9" s="12" t="s">
        <v>192</v>
      </c>
      <c r="E9" s="26">
        <v>149998</v>
      </c>
      <c r="F9" s="26"/>
    </row>
    <row r="10" spans="2:6" ht="15.75">
      <c r="B10" s="14">
        <v>42560</v>
      </c>
      <c r="C10" s="11">
        <v>1607007</v>
      </c>
      <c r="D10" s="16" t="s">
        <v>193</v>
      </c>
      <c r="E10" s="26">
        <v>3540</v>
      </c>
      <c r="F10" s="26"/>
    </row>
    <row r="11" spans="2:6" ht="15.75">
      <c r="B11" s="14">
        <v>42560</v>
      </c>
      <c r="C11" s="15">
        <v>1607008</v>
      </c>
      <c r="D11" s="12" t="s">
        <v>194</v>
      </c>
      <c r="E11" s="26"/>
      <c r="F11" s="26">
        <v>5500</v>
      </c>
    </row>
    <row r="12" spans="2:6" ht="15.75">
      <c r="B12" s="14">
        <v>42562</v>
      </c>
      <c r="C12" s="11">
        <v>1607009</v>
      </c>
      <c r="D12" s="16" t="s">
        <v>66</v>
      </c>
      <c r="E12" s="26"/>
      <c r="F12" s="26">
        <v>2000</v>
      </c>
    </row>
    <row r="13" spans="2:6" ht="15.75">
      <c r="B13" s="14">
        <v>42562</v>
      </c>
      <c r="C13" s="15">
        <v>1607010</v>
      </c>
      <c r="D13" s="16" t="s">
        <v>195</v>
      </c>
      <c r="E13" s="26"/>
      <c r="F13" s="26">
        <v>40000</v>
      </c>
    </row>
    <row r="14" spans="2:6" ht="15.75">
      <c r="B14" s="14">
        <v>42562</v>
      </c>
      <c r="C14" s="11">
        <v>1607011</v>
      </c>
      <c r="D14" s="12" t="s">
        <v>191</v>
      </c>
      <c r="E14" s="26"/>
      <c r="F14" s="26">
        <v>20000</v>
      </c>
    </row>
    <row r="15" spans="2:6" ht="15.75">
      <c r="B15" s="14">
        <v>42563</v>
      </c>
      <c r="C15" s="15">
        <v>1607012</v>
      </c>
      <c r="D15" s="16" t="s">
        <v>11</v>
      </c>
      <c r="E15" s="26"/>
      <c r="F15" s="26">
        <v>1000</v>
      </c>
    </row>
    <row r="16" spans="2:6" ht="15.75">
      <c r="B16" s="14">
        <v>42563</v>
      </c>
      <c r="C16" s="11">
        <v>1607013</v>
      </c>
      <c r="D16" s="16" t="s">
        <v>6</v>
      </c>
      <c r="E16" s="26"/>
      <c r="F16" s="26">
        <v>20000</v>
      </c>
    </row>
    <row r="17" spans="2:6" ht="15.75">
      <c r="B17" s="14">
        <v>42564</v>
      </c>
      <c r="C17" s="15">
        <v>1607014</v>
      </c>
      <c r="D17" s="12" t="s">
        <v>196</v>
      </c>
      <c r="E17" s="26"/>
      <c r="F17" s="26">
        <v>25000</v>
      </c>
    </row>
    <row r="18" spans="2:6" ht="15.75">
      <c r="B18" s="14">
        <v>42565</v>
      </c>
      <c r="C18" s="11">
        <v>1607015</v>
      </c>
      <c r="D18" s="16" t="s">
        <v>66</v>
      </c>
      <c r="E18" s="26"/>
      <c r="F18" s="26">
        <v>2000</v>
      </c>
    </row>
    <row r="19" spans="2:6" ht="15.75">
      <c r="B19" s="14">
        <v>42569</v>
      </c>
      <c r="C19" s="15">
        <v>1607016</v>
      </c>
      <c r="D19" s="12" t="s">
        <v>18</v>
      </c>
      <c r="E19" s="26"/>
      <c r="F19" s="26">
        <v>4755</v>
      </c>
    </row>
    <row r="20" spans="2:6" ht="15.75">
      <c r="B20" s="14">
        <v>42569</v>
      </c>
      <c r="C20" s="11">
        <v>1607017</v>
      </c>
      <c r="D20" s="12" t="s">
        <v>197</v>
      </c>
      <c r="E20" s="26"/>
      <c r="F20" s="26">
        <v>10000</v>
      </c>
    </row>
    <row r="21" spans="2:6" ht="15.75">
      <c r="B21" s="14">
        <v>42569</v>
      </c>
      <c r="C21" s="15">
        <v>1607018</v>
      </c>
      <c r="D21" s="16" t="s">
        <v>198</v>
      </c>
      <c r="E21" s="26"/>
      <c r="F21" s="26">
        <v>10000</v>
      </c>
    </row>
    <row r="22" spans="2:6" ht="15.75">
      <c r="B22" s="14">
        <v>42569</v>
      </c>
      <c r="C22" s="11">
        <v>1607019</v>
      </c>
      <c r="D22" s="16" t="s">
        <v>199</v>
      </c>
      <c r="E22" s="26">
        <v>53967</v>
      </c>
      <c r="F22" s="26"/>
    </row>
    <row r="23" spans="2:6" ht="15.75">
      <c r="B23" s="14">
        <v>42570</v>
      </c>
      <c r="C23" s="15">
        <v>1607020</v>
      </c>
      <c r="D23" s="12" t="s">
        <v>200</v>
      </c>
      <c r="E23" s="26"/>
      <c r="F23" s="26">
        <v>36500</v>
      </c>
    </row>
    <row r="24" spans="2:6" ht="15.75">
      <c r="B24" s="14">
        <v>42571</v>
      </c>
      <c r="C24" s="11">
        <v>1607021</v>
      </c>
      <c r="D24" s="16" t="s">
        <v>201</v>
      </c>
      <c r="E24" s="26">
        <v>18862</v>
      </c>
      <c r="F24" s="26"/>
    </row>
    <row r="25" spans="2:6" ht="15.75">
      <c r="B25" s="14">
        <v>42572</v>
      </c>
      <c r="C25" s="15">
        <v>1607022</v>
      </c>
      <c r="D25" s="12" t="s">
        <v>202</v>
      </c>
      <c r="E25" s="26"/>
      <c r="F25" s="26">
        <v>34750</v>
      </c>
    </row>
    <row r="26" spans="2:6" ht="15.75">
      <c r="B26" s="14">
        <v>42572</v>
      </c>
      <c r="C26" s="11">
        <v>1607023</v>
      </c>
      <c r="D26" s="16" t="s">
        <v>203</v>
      </c>
      <c r="E26" s="26"/>
      <c r="F26" s="26">
        <v>17000</v>
      </c>
    </row>
    <row r="27" spans="2:6" ht="15.75">
      <c r="B27" s="14">
        <v>42572</v>
      </c>
      <c r="C27" s="15">
        <v>1607024</v>
      </c>
      <c r="D27" s="12" t="s">
        <v>52</v>
      </c>
      <c r="E27" s="26"/>
      <c r="F27" s="26">
        <v>1500</v>
      </c>
    </row>
    <row r="28" spans="2:6" ht="15.75">
      <c r="B28" s="14">
        <v>42572</v>
      </c>
      <c r="C28" s="11">
        <v>1607025</v>
      </c>
      <c r="D28" s="16" t="s">
        <v>12</v>
      </c>
      <c r="E28" s="26"/>
      <c r="F28" s="26">
        <v>1600</v>
      </c>
    </row>
    <row r="29" spans="2:6" ht="15.75">
      <c r="B29" s="14">
        <v>42572</v>
      </c>
      <c r="C29" s="15">
        <v>1607026</v>
      </c>
      <c r="D29" s="12" t="s">
        <v>204</v>
      </c>
      <c r="E29" s="26">
        <v>37766</v>
      </c>
      <c r="F29" s="26"/>
    </row>
    <row r="30" spans="2:6" ht="15.75">
      <c r="B30" s="14">
        <v>42573</v>
      </c>
      <c r="C30" s="11">
        <v>1607027</v>
      </c>
      <c r="D30" s="12" t="s">
        <v>11</v>
      </c>
      <c r="E30" s="26"/>
      <c r="F30" s="26">
        <v>500</v>
      </c>
    </row>
    <row r="31" spans="2:6" ht="15.75">
      <c r="B31" s="14">
        <v>42574</v>
      </c>
      <c r="C31" s="15">
        <v>1607028</v>
      </c>
      <c r="D31" s="12" t="s">
        <v>66</v>
      </c>
      <c r="E31" s="26"/>
      <c r="F31" s="26">
        <v>2000</v>
      </c>
    </row>
    <row r="32" spans="2:6" ht="15.75">
      <c r="B32" s="14">
        <v>42574</v>
      </c>
      <c r="C32" s="11">
        <v>1607029</v>
      </c>
      <c r="D32" s="12" t="s">
        <v>205</v>
      </c>
      <c r="E32" s="26"/>
      <c r="F32" s="26">
        <v>16000</v>
      </c>
    </row>
    <row r="33" spans="2:6" ht="15.75">
      <c r="B33" s="14">
        <v>42576</v>
      </c>
      <c r="C33" s="15">
        <v>1607030</v>
      </c>
      <c r="D33" s="12" t="s">
        <v>206</v>
      </c>
      <c r="E33" s="26">
        <v>47299</v>
      </c>
      <c r="F33" s="26"/>
    </row>
    <row r="34" spans="2:6" ht="15.75">
      <c r="B34" s="14">
        <v>42577</v>
      </c>
      <c r="C34" s="11">
        <v>1607031</v>
      </c>
      <c r="D34" s="16" t="s">
        <v>133</v>
      </c>
      <c r="E34" s="26"/>
      <c r="F34" s="26">
        <v>330000</v>
      </c>
    </row>
    <row r="35" spans="2:6" ht="15.75">
      <c r="B35" s="14">
        <v>42577</v>
      </c>
      <c r="C35" s="15">
        <v>1607032</v>
      </c>
      <c r="D35" s="12" t="s">
        <v>207</v>
      </c>
      <c r="E35" s="26">
        <v>163402</v>
      </c>
      <c r="F35" s="29"/>
    </row>
    <row r="36" spans="2:6" ht="15.75">
      <c r="B36" s="14">
        <v>42578</v>
      </c>
      <c r="C36" s="11">
        <v>1607033</v>
      </c>
      <c r="D36" s="12" t="s">
        <v>66</v>
      </c>
      <c r="E36" s="26"/>
      <c r="F36" s="26">
        <v>2000</v>
      </c>
    </row>
    <row r="37" spans="2:6" ht="15.75">
      <c r="B37" s="14">
        <v>42578</v>
      </c>
      <c r="C37" s="15">
        <v>1607034</v>
      </c>
      <c r="D37" s="16" t="s">
        <v>6</v>
      </c>
      <c r="E37" s="26"/>
      <c r="F37" s="26">
        <v>10000</v>
      </c>
    </row>
    <row r="38" spans="2:6" ht="15.75">
      <c r="B38" s="14">
        <v>42579</v>
      </c>
      <c r="C38" s="11">
        <v>1607035</v>
      </c>
      <c r="D38" s="16" t="s">
        <v>166</v>
      </c>
      <c r="E38" s="26"/>
      <c r="F38" s="26">
        <v>2500</v>
      </c>
    </row>
    <row r="39" spans="2:6" ht="15.75">
      <c r="B39" s="14">
        <v>42579</v>
      </c>
      <c r="C39" s="15">
        <v>1607036</v>
      </c>
      <c r="D39" s="12" t="s">
        <v>208</v>
      </c>
      <c r="E39" s="26"/>
      <c r="F39" s="26">
        <v>2500</v>
      </c>
    </row>
    <row r="40" spans="2:6" ht="15.75">
      <c r="B40" s="14">
        <v>42579</v>
      </c>
      <c r="C40" s="11">
        <v>1607037</v>
      </c>
      <c r="D40" s="16" t="s">
        <v>209</v>
      </c>
      <c r="E40" s="26">
        <v>16650</v>
      </c>
      <c r="F40" s="26"/>
    </row>
    <row r="41" spans="2:6" ht="15.75">
      <c r="B41" s="14">
        <v>42580</v>
      </c>
      <c r="C41" s="15">
        <v>1607038</v>
      </c>
      <c r="D41" s="12" t="s">
        <v>210</v>
      </c>
      <c r="E41" s="26">
        <v>13099</v>
      </c>
      <c r="F41" s="26"/>
    </row>
    <row r="42" spans="2:6" ht="15.75">
      <c r="B42" s="14">
        <v>42581</v>
      </c>
      <c r="C42" s="11">
        <v>1607039</v>
      </c>
      <c r="D42" s="16" t="s">
        <v>101</v>
      </c>
      <c r="E42" s="26"/>
      <c r="F42" s="25">
        <v>100000</v>
      </c>
    </row>
    <row r="43" spans="2:6" ht="15.75">
      <c r="B43" s="14">
        <v>42581</v>
      </c>
      <c r="C43" s="15">
        <v>1607040</v>
      </c>
      <c r="D43" s="12" t="s">
        <v>211</v>
      </c>
      <c r="E43" s="26"/>
      <c r="F43" s="25">
        <v>19000</v>
      </c>
    </row>
    <row r="44" spans="2:6" ht="15.75">
      <c r="B44" s="14">
        <v>42581</v>
      </c>
      <c r="C44" s="11">
        <v>1607041</v>
      </c>
      <c r="D44" s="16" t="s">
        <v>212</v>
      </c>
      <c r="E44" s="26">
        <v>944</v>
      </c>
      <c r="F44" s="25"/>
    </row>
    <row r="45" spans="2:6" ht="15.75">
      <c r="B45" s="18"/>
      <c r="C45" s="19"/>
      <c r="D45" s="20"/>
      <c r="E45" s="25">
        <f>SUM(E3:E44)</f>
        <v>1378108</v>
      </c>
      <c r="F45" s="25">
        <f>SUM(F3:F44)</f>
        <v>1167710</v>
      </c>
    </row>
    <row r="46" spans="2:6">
      <c r="B46" s="5"/>
      <c r="C46" s="27"/>
    </row>
    <row r="47" spans="2:6">
      <c r="B47" s="5"/>
      <c r="C47" s="27"/>
      <c r="E47" s="21" t="s">
        <v>7</v>
      </c>
      <c r="F47" s="17">
        <f>E45-F45</f>
        <v>210398</v>
      </c>
    </row>
  </sheetData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F63"/>
  <sheetViews>
    <sheetView topLeftCell="A43" workbookViewId="0">
      <selection activeCell="F64" sqref="F64"/>
    </sheetView>
  </sheetViews>
  <sheetFormatPr baseColWidth="10" defaultRowHeight="15"/>
  <cols>
    <col min="2" max="2" width="12.42578125" customWidth="1"/>
    <col min="3" max="3" width="14.85546875" customWidth="1"/>
    <col min="4" max="4" width="46" bestFit="1" customWidth="1"/>
    <col min="5" max="6" width="14.140625" bestFit="1" customWidth="1"/>
    <col min="9" max="9" width="15.57031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42583</v>
      </c>
      <c r="C3" s="22"/>
      <c r="D3" s="8" t="s">
        <v>213</v>
      </c>
      <c r="E3" s="24">
        <v>210398</v>
      </c>
      <c r="F3" s="24"/>
    </row>
    <row r="4" spans="2:6" ht="15.75">
      <c r="B4" s="10">
        <v>42583</v>
      </c>
      <c r="C4" s="11">
        <v>1608001</v>
      </c>
      <c r="D4" s="12" t="s">
        <v>18</v>
      </c>
      <c r="E4" s="25"/>
      <c r="F4" s="25">
        <v>26650</v>
      </c>
    </row>
    <row r="5" spans="2:6" ht="15.75">
      <c r="B5" s="14">
        <v>42584</v>
      </c>
      <c r="C5" s="15">
        <v>1608002</v>
      </c>
      <c r="D5" s="12" t="s">
        <v>66</v>
      </c>
      <c r="E5" s="26"/>
      <c r="F5" s="26">
        <v>2000</v>
      </c>
    </row>
    <row r="6" spans="2:6" ht="15.75">
      <c r="B6" s="14">
        <v>42585</v>
      </c>
      <c r="C6" s="11">
        <v>1608003</v>
      </c>
      <c r="D6" s="16" t="s">
        <v>6</v>
      </c>
      <c r="E6" s="26"/>
      <c r="F6" s="26">
        <v>20000</v>
      </c>
    </row>
    <row r="7" spans="2:6" ht="15.75">
      <c r="B7" s="14">
        <v>42585</v>
      </c>
      <c r="C7" s="15">
        <v>1608004</v>
      </c>
      <c r="D7" s="12" t="s">
        <v>214</v>
      </c>
      <c r="E7" s="26"/>
      <c r="F7" s="26">
        <v>20000</v>
      </c>
    </row>
    <row r="8" spans="2:6" ht="15.75">
      <c r="B8" s="14">
        <v>42585</v>
      </c>
      <c r="C8" s="11">
        <v>1608005</v>
      </c>
      <c r="D8" s="12" t="s">
        <v>215</v>
      </c>
      <c r="E8" s="26">
        <v>477126</v>
      </c>
      <c r="F8" s="26"/>
    </row>
    <row r="9" spans="2:6" ht="15.75">
      <c r="B9" s="14">
        <v>42587</v>
      </c>
      <c r="C9" s="15">
        <v>1608006</v>
      </c>
      <c r="D9" s="12" t="s">
        <v>216</v>
      </c>
      <c r="E9" s="26">
        <v>2596</v>
      </c>
      <c r="F9" s="26"/>
    </row>
    <row r="10" spans="2:6" ht="15.75">
      <c r="B10" s="14">
        <v>42588</v>
      </c>
      <c r="C10" s="11">
        <v>1608007</v>
      </c>
      <c r="D10" s="12" t="s">
        <v>214</v>
      </c>
      <c r="E10" s="26"/>
      <c r="F10" s="26">
        <v>30000</v>
      </c>
    </row>
    <row r="11" spans="2:6" ht="15.75">
      <c r="B11" s="14">
        <v>42588</v>
      </c>
      <c r="C11" s="15">
        <v>1608008</v>
      </c>
      <c r="D11" s="12" t="s">
        <v>217</v>
      </c>
      <c r="E11" s="26"/>
      <c r="F11" s="26">
        <v>96090</v>
      </c>
    </row>
    <row r="12" spans="2:6" ht="15.75">
      <c r="B12" s="14">
        <v>42588</v>
      </c>
      <c r="C12" s="11">
        <v>1608009</v>
      </c>
      <c r="D12" s="12" t="s">
        <v>19</v>
      </c>
      <c r="E12" s="26"/>
      <c r="F12" s="26">
        <v>36477</v>
      </c>
    </row>
    <row r="13" spans="2:6" ht="15.75">
      <c r="B13" s="14">
        <v>42588</v>
      </c>
      <c r="C13" s="15">
        <v>1608010</v>
      </c>
      <c r="D13" s="12" t="s">
        <v>218</v>
      </c>
      <c r="E13" s="26"/>
      <c r="F13" s="26">
        <v>15000</v>
      </c>
    </row>
    <row r="14" spans="2:6" ht="15.75">
      <c r="B14" s="14">
        <v>42589</v>
      </c>
      <c r="C14" s="11">
        <v>1608011</v>
      </c>
      <c r="D14" s="12" t="s">
        <v>219</v>
      </c>
      <c r="E14" s="26"/>
      <c r="F14" s="26">
        <v>16320</v>
      </c>
    </row>
    <row r="15" spans="2:6" ht="15.75">
      <c r="B15" s="14">
        <v>42590</v>
      </c>
      <c r="C15" s="15">
        <v>1608012</v>
      </c>
      <c r="D15" s="16" t="s">
        <v>93</v>
      </c>
      <c r="E15" s="26"/>
      <c r="F15" s="26">
        <v>2000</v>
      </c>
    </row>
    <row r="16" spans="2:6" ht="15.75">
      <c r="B16" s="14">
        <v>42590</v>
      </c>
      <c r="C16" s="11">
        <v>1608013</v>
      </c>
      <c r="D16" s="16" t="s">
        <v>93</v>
      </c>
      <c r="E16" s="26"/>
      <c r="F16" s="26">
        <v>2500</v>
      </c>
    </row>
    <row r="17" spans="2:6" ht="15.75">
      <c r="B17" s="14">
        <v>42591</v>
      </c>
      <c r="C17" s="15">
        <v>1608014</v>
      </c>
      <c r="D17" s="12" t="s">
        <v>93</v>
      </c>
      <c r="E17" s="26"/>
      <c r="F17" s="26">
        <v>1500</v>
      </c>
    </row>
    <row r="18" spans="2:6" ht="15.75">
      <c r="B18" s="14">
        <v>42592</v>
      </c>
      <c r="C18" s="11">
        <v>1608015</v>
      </c>
      <c r="D18" s="16" t="s">
        <v>220</v>
      </c>
      <c r="E18" s="26"/>
      <c r="F18" s="26">
        <v>8496</v>
      </c>
    </row>
    <row r="19" spans="2:6" ht="15.75">
      <c r="B19" s="14">
        <v>42592</v>
      </c>
      <c r="C19" s="15">
        <v>1608016</v>
      </c>
      <c r="D19" s="12" t="s">
        <v>11</v>
      </c>
      <c r="E19" s="26"/>
      <c r="F19" s="26">
        <v>1500</v>
      </c>
    </row>
    <row r="20" spans="2:6" ht="15.75">
      <c r="B20" s="14">
        <v>42592</v>
      </c>
      <c r="C20" s="11">
        <v>1608017</v>
      </c>
      <c r="D20" s="12" t="s">
        <v>221</v>
      </c>
      <c r="E20" s="26">
        <v>18921</v>
      </c>
      <c r="F20" s="26"/>
    </row>
    <row r="21" spans="2:6" ht="15.75">
      <c r="B21" s="14">
        <v>42593</v>
      </c>
      <c r="C21" s="15">
        <v>1608018</v>
      </c>
      <c r="D21" s="16" t="s">
        <v>66</v>
      </c>
      <c r="E21" s="26"/>
      <c r="F21" s="26">
        <v>4000</v>
      </c>
    </row>
    <row r="22" spans="2:6" ht="15.75">
      <c r="B22" s="14">
        <v>42594</v>
      </c>
      <c r="C22" s="11">
        <v>1608019</v>
      </c>
      <c r="D22" s="16" t="s">
        <v>222</v>
      </c>
      <c r="E22" s="26">
        <v>213778</v>
      </c>
      <c r="F22" s="26"/>
    </row>
    <row r="23" spans="2:6" ht="15.75">
      <c r="B23" s="14">
        <v>42595</v>
      </c>
      <c r="C23" s="15">
        <v>1608020</v>
      </c>
      <c r="D23" s="12" t="s">
        <v>18</v>
      </c>
      <c r="E23" s="26"/>
      <c r="F23" s="26">
        <v>19216</v>
      </c>
    </row>
    <row r="24" spans="2:6" ht="15.75">
      <c r="B24" s="14">
        <v>42595</v>
      </c>
      <c r="C24" s="11">
        <v>1608021</v>
      </c>
      <c r="D24" s="16" t="s">
        <v>223</v>
      </c>
      <c r="E24" s="26"/>
      <c r="F24" s="26">
        <v>11400</v>
      </c>
    </row>
    <row r="25" spans="2:6" ht="15.75">
      <c r="B25" s="14">
        <v>42595</v>
      </c>
      <c r="C25" s="15">
        <v>1608022</v>
      </c>
      <c r="D25" s="12" t="s">
        <v>224</v>
      </c>
      <c r="E25" s="26">
        <v>73119</v>
      </c>
      <c r="F25" s="26"/>
    </row>
    <row r="26" spans="2:6" ht="15.75">
      <c r="B26" s="14">
        <v>42595</v>
      </c>
      <c r="C26" s="11">
        <v>1608023</v>
      </c>
      <c r="D26" s="12" t="s">
        <v>225</v>
      </c>
      <c r="E26" s="26"/>
      <c r="F26" s="26">
        <v>14500</v>
      </c>
    </row>
    <row r="27" spans="2:6" ht="15.75">
      <c r="B27" s="14">
        <v>42598</v>
      </c>
      <c r="C27" s="15">
        <v>1608024</v>
      </c>
      <c r="D27" s="12" t="s">
        <v>226</v>
      </c>
      <c r="E27" s="26"/>
      <c r="F27" s="26">
        <v>200000</v>
      </c>
    </row>
    <row r="28" spans="2:6" ht="15.75">
      <c r="B28" s="14">
        <v>42598</v>
      </c>
      <c r="C28" s="11">
        <v>1608025</v>
      </c>
      <c r="D28" s="16" t="s">
        <v>227</v>
      </c>
      <c r="E28" s="26"/>
      <c r="F28" s="26">
        <v>5000</v>
      </c>
    </row>
    <row r="29" spans="2:6" ht="15.75">
      <c r="B29" s="14">
        <v>42598</v>
      </c>
      <c r="C29" s="15">
        <v>1608026</v>
      </c>
      <c r="D29" s="12" t="s">
        <v>6</v>
      </c>
      <c r="E29" s="26"/>
      <c r="F29" s="26">
        <v>35000</v>
      </c>
    </row>
    <row r="30" spans="2:6" ht="15.75">
      <c r="B30" s="14">
        <v>42598</v>
      </c>
      <c r="C30" s="11">
        <v>1608027</v>
      </c>
      <c r="D30" s="12" t="s">
        <v>228</v>
      </c>
      <c r="E30" s="26"/>
      <c r="F30" s="26">
        <v>16000</v>
      </c>
    </row>
    <row r="31" spans="2:6" ht="15.75">
      <c r="B31" s="14">
        <v>42598</v>
      </c>
      <c r="C31" s="15">
        <v>1608028</v>
      </c>
      <c r="D31" s="12" t="s">
        <v>229</v>
      </c>
      <c r="E31" s="26">
        <v>3186</v>
      </c>
      <c r="F31" s="26"/>
    </row>
    <row r="32" spans="2:6" ht="15.75">
      <c r="B32" s="14">
        <v>42600</v>
      </c>
      <c r="C32" s="11">
        <v>1608029</v>
      </c>
      <c r="D32" s="12" t="s">
        <v>230</v>
      </c>
      <c r="E32" s="26">
        <v>36739</v>
      </c>
      <c r="F32" s="26"/>
    </row>
    <row r="33" spans="2:6" ht="15.75">
      <c r="B33" s="14">
        <v>42600</v>
      </c>
      <c r="C33" s="15">
        <v>1608030</v>
      </c>
      <c r="D33" s="12" t="s">
        <v>66</v>
      </c>
      <c r="E33" s="26"/>
      <c r="F33" s="26">
        <v>2000</v>
      </c>
    </row>
    <row r="34" spans="2:6" ht="15.75">
      <c r="B34" s="14">
        <v>42601</v>
      </c>
      <c r="C34" s="11">
        <v>1608031</v>
      </c>
      <c r="D34" s="12" t="s">
        <v>66</v>
      </c>
      <c r="E34" s="26"/>
      <c r="F34" s="26">
        <v>2000</v>
      </c>
    </row>
    <row r="35" spans="2:6" ht="15.75">
      <c r="B35" s="14">
        <v>42601</v>
      </c>
      <c r="C35" s="15">
        <v>1608032</v>
      </c>
      <c r="D35" s="12" t="s">
        <v>6</v>
      </c>
      <c r="E35" s="26"/>
      <c r="F35" s="29">
        <v>30000</v>
      </c>
    </row>
    <row r="36" spans="2:6" ht="15.75">
      <c r="B36" s="14">
        <v>42602</v>
      </c>
      <c r="C36" s="11">
        <v>1608033</v>
      </c>
      <c r="D36" s="12" t="s">
        <v>231</v>
      </c>
      <c r="E36" s="26">
        <v>35972</v>
      </c>
      <c r="F36" s="26"/>
    </row>
    <row r="37" spans="2:6" ht="15.75">
      <c r="B37" s="14">
        <v>42602</v>
      </c>
      <c r="C37" s="15">
        <v>1608034</v>
      </c>
      <c r="D37" s="12" t="s">
        <v>232</v>
      </c>
      <c r="E37" s="26"/>
      <c r="F37" s="26">
        <v>17500</v>
      </c>
    </row>
    <row r="38" spans="2:6" ht="15.75">
      <c r="B38" s="14">
        <v>42604</v>
      </c>
      <c r="C38" s="11">
        <v>1608035</v>
      </c>
      <c r="D38" s="16" t="s">
        <v>233</v>
      </c>
      <c r="E38" s="26">
        <v>105750</v>
      </c>
      <c r="F38" s="26"/>
    </row>
    <row r="39" spans="2:6" ht="15.75">
      <c r="B39" s="14">
        <v>42605</v>
      </c>
      <c r="C39" s="15">
        <v>1608036</v>
      </c>
      <c r="D39" s="12" t="s">
        <v>52</v>
      </c>
      <c r="E39" s="26"/>
      <c r="F39" s="26">
        <v>1500</v>
      </c>
    </row>
    <row r="40" spans="2:6" ht="15.75">
      <c r="B40" s="14">
        <v>42605</v>
      </c>
      <c r="C40" s="11">
        <v>1608037</v>
      </c>
      <c r="D40" s="16" t="s">
        <v>234</v>
      </c>
      <c r="E40" s="26"/>
      <c r="F40" s="26">
        <v>500</v>
      </c>
    </row>
    <row r="41" spans="2:6" ht="15.75">
      <c r="B41" s="14">
        <v>42605</v>
      </c>
      <c r="C41" s="15">
        <v>1608038</v>
      </c>
      <c r="D41" s="12" t="s">
        <v>6</v>
      </c>
      <c r="E41" s="26"/>
      <c r="F41" s="26">
        <v>20000</v>
      </c>
    </row>
    <row r="42" spans="2:6" ht="15.75">
      <c r="B42" s="14">
        <v>42605</v>
      </c>
      <c r="C42" s="11">
        <v>1608039</v>
      </c>
      <c r="D42" s="16" t="s">
        <v>235</v>
      </c>
      <c r="E42" s="26">
        <v>33394</v>
      </c>
      <c r="F42" s="25"/>
    </row>
    <row r="43" spans="2:6" ht="15.75">
      <c r="B43" s="14">
        <v>42606</v>
      </c>
      <c r="C43" s="15">
        <v>1608040</v>
      </c>
      <c r="D43" s="12" t="s">
        <v>236</v>
      </c>
      <c r="E43" s="26"/>
      <c r="F43" s="25">
        <v>4500</v>
      </c>
    </row>
    <row r="44" spans="2:6" ht="15.75">
      <c r="B44" s="14">
        <v>42606</v>
      </c>
      <c r="C44" s="11">
        <v>1608041</v>
      </c>
      <c r="D44" s="16" t="s">
        <v>237</v>
      </c>
      <c r="E44" s="26"/>
      <c r="F44" s="25">
        <v>25000</v>
      </c>
    </row>
    <row r="45" spans="2:6" ht="15.75">
      <c r="B45" s="14">
        <v>42606</v>
      </c>
      <c r="C45" s="15">
        <v>1608042</v>
      </c>
      <c r="D45" s="16" t="s">
        <v>66</v>
      </c>
      <c r="E45" s="25"/>
      <c r="F45" s="25">
        <v>2000</v>
      </c>
    </row>
    <row r="46" spans="2:6" ht="15" customHeight="1">
      <c r="B46" s="14">
        <v>42606</v>
      </c>
      <c r="C46" s="11">
        <v>1608043</v>
      </c>
      <c r="D46" s="16" t="s">
        <v>166</v>
      </c>
      <c r="E46" s="25"/>
      <c r="F46" s="25">
        <v>2500</v>
      </c>
    </row>
    <row r="47" spans="2:6" ht="15.75">
      <c r="B47" s="14">
        <v>42606</v>
      </c>
      <c r="C47" s="15">
        <v>1608044</v>
      </c>
      <c r="D47" s="16" t="s">
        <v>238</v>
      </c>
      <c r="E47" s="25">
        <v>97184</v>
      </c>
      <c r="F47" s="25"/>
    </row>
    <row r="48" spans="2:6" ht="15.75">
      <c r="B48" s="14">
        <v>42607</v>
      </c>
      <c r="C48" s="11">
        <v>1608045</v>
      </c>
      <c r="D48" s="16" t="s">
        <v>239</v>
      </c>
      <c r="E48" s="25">
        <v>606884</v>
      </c>
      <c r="F48" s="25"/>
    </row>
    <row r="49" spans="2:6" ht="15.75">
      <c r="B49" s="14">
        <v>42608</v>
      </c>
      <c r="C49" s="15">
        <v>1608046</v>
      </c>
      <c r="D49" s="12" t="s">
        <v>226</v>
      </c>
      <c r="E49" s="25"/>
      <c r="F49" s="25">
        <v>200000</v>
      </c>
    </row>
    <row r="50" spans="2:6" ht="15.75">
      <c r="B50" s="14">
        <v>42608</v>
      </c>
      <c r="C50" s="11">
        <v>1608047</v>
      </c>
      <c r="D50" s="16" t="s">
        <v>101</v>
      </c>
      <c r="E50" s="25"/>
      <c r="F50" s="25">
        <v>95000</v>
      </c>
    </row>
    <row r="51" spans="2:6" ht="15.75">
      <c r="B51" s="14">
        <v>42609</v>
      </c>
      <c r="C51" s="15">
        <v>1608048</v>
      </c>
      <c r="D51" s="16" t="s">
        <v>66</v>
      </c>
      <c r="E51" s="25"/>
      <c r="F51" s="25">
        <v>1500</v>
      </c>
    </row>
    <row r="52" spans="2:6" ht="15.75">
      <c r="B52" s="14">
        <v>42609</v>
      </c>
      <c r="C52" s="11">
        <v>1608049</v>
      </c>
      <c r="D52" s="12" t="s">
        <v>240</v>
      </c>
      <c r="E52" s="25"/>
      <c r="F52" s="25">
        <v>13500</v>
      </c>
    </row>
    <row r="53" spans="2:6" ht="15.75">
      <c r="B53" s="14">
        <v>42611</v>
      </c>
      <c r="C53" s="15">
        <v>1608050</v>
      </c>
      <c r="D53" s="12" t="s">
        <v>93</v>
      </c>
      <c r="E53" s="25"/>
      <c r="F53" s="25">
        <v>13000</v>
      </c>
    </row>
    <row r="54" spans="2:6" ht="15.75">
      <c r="B54" s="14">
        <v>42611</v>
      </c>
      <c r="C54" s="11">
        <v>1608051</v>
      </c>
      <c r="D54" s="12" t="s">
        <v>241</v>
      </c>
      <c r="E54" s="25">
        <v>11003</v>
      </c>
      <c r="F54" s="25"/>
    </row>
    <row r="55" spans="2:6" ht="15.75">
      <c r="B55" s="14">
        <v>42612</v>
      </c>
      <c r="C55" s="15">
        <v>1608052</v>
      </c>
      <c r="D55" s="12" t="s">
        <v>66</v>
      </c>
      <c r="E55" s="25"/>
      <c r="F55" s="25">
        <v>2000</v>
      </c>
    </row>
    <row r="56" spans="2:6" ht="15.75">
      <c r="B56" s="14">
        <v>42612</v>
      </c>
      <c r="C56" s="11">
        <v>1608053</v>
      </c>
      <c r="D56" s="12" t="s">
        <v>242</v>
      </c>
      <c r="E56" s="25"/>
      <c r="F56" s="25">
        <v>7875</v>
      </c>
    </row>
    <row r="57" spans="2:6" ht="15.75">
      <c r="B57" s="14">
        <v>42612</v>
      </c>
      <c r="C57" s="15">
        <v>1608054</v>
      </c>
      <c r="D57" s="12" t="s">
        <v>243</v>
      </c>
      <c r="E57" s="25"/>
      <c r="F57" s="25">
        <v>7000</v>
      </c>
    </row>
    <row r="58" spans="2:6" ht="15.75">
      <c r="B58" s="14">
        <v>42612</v>
      </c>
      <c r="C58" s="11">
        <v>1608055</v>
      </c>
      <c r="D58" s="12" t="s">
        <v>244</v>
      </c>
      <c r="E58" s="25">
        <v>43996</v>
      </c>
      <c r="F58" s="25"/>
    </row>
    <row r="59" spans="2:6" ht="15.75">
      <c r="B59" s="14">
        <v>42613</v>
      </c>
      <c r="C59" s="15">
        <v>1608056</v>
      </c>
      <c r="D59" s="12" t="s">
        <v>234</v>
      </c>
      <c r="E59" s="25"/>
      <c r="F59" s="25">
        <v>1000</v>
      </c>
    </row>
    <row r="60" spans="2:6" ht="15.75">
      <c r="B60" s="14">
        <v>42613</v>
      </c>
      <c r="C60" s="15">
        <v>1608057</v>
      </c>
      <c r="D60" s="12" t="s">
        <v>245</v>
      </c>
      <c r="E60" s="25"/>
      <c r="F60" s="25">
        <v>9000</v>
      </c>
    </row>
    <row r="61" spans="2:6" ht="15.75">
      <c r="B61" s="18"/>
      <c r="C61" s="19"/>
      <c r="D61" s="20"/>
      <c r="E61" s="25">
        <f>SUM(E3:E60)</f>
        <v>1970046</v>
      </c>
      <c r="F61" s="25">
        <f>SUM(F3:F60)</f>
        <v>1041024</v>
      </c>
    </row>
    <row r="62" spans="2:6">
      <c r="B62" s="5"/>
      <c r="C62" s="27"/>
    </row>
    <row r="63" spans="2:6">
      <c r="B63" s="5"/>
      <c r="C63" s="27"/>
      <c r="E63" s="21" t="s">
        <v>7</v>
      </c>
      <c r="F63" s="17">
        <f>E61-F61</f>
        <v>929022</v>
      </c>
    </row>
  </sheetData>
  <printOptions horizontalCentered="1" verticalCentered="1"/>
  <pageMargins left="0" right="0" top="0" bottom="0" header="0" footer="0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52"/>
  <sheetViews>
    <sheetView topLeftCell="A37" workbookViewId="0">
      <selection activeCell="F53" sqref="F53"/>
    </sheetView>
  </sheetViews>
  <sheetFormatPr baseColWidth="10" defaultRowHeight="15"/>
  <cols>
    <col min="2" max="2" width="9.5703125" customWidth="1"/>
    <col min="3" max="3" width="10.5703125" customWidth="1"/>
    <col min="4" max="4" width="49.28515625" bestFit="1" customWidth="1"/>
    <col min="5" max="6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42614</v>
      </c>
      <c r="C3" s="22"/>
      <c r="D3" s="8" t="s">
        <v>246</v>
      </c>
      <c r="E3" s="24">
        <v>929022</v>
      </c>
      <c r="F3" s="24"/>
    </row>
    <row r="4" spans="2:6" ht="15.75">
      <c r="B4" s="10">
        <v>42614</v>
      </c>
      <c r="C4" s="11">
        <v>1609001</v>
      </c>
      <c r="D4" s="12" t="s">
        <v>247</v>
      </c>
      <c r="E4" s="25">
        <v>18237</v>
      </c>
      <c r="F4" s="25"/>
    </row>
    <row r="5" spans="2:6" ht="15.75">
      <c r="B5" s="14">
        <v>42615</v>
      </c>
      <c r="C5" s="15">
        <v>1609002</v>
      </c>
      <c r="D5" s="12" t="s">
        <v>248</v>
      </c>
      <c r="E5" s="26"/>
      <c r="F5" s="26">
        <v>16900</v>
      </c>
    </row>
    <row r="6" spans="2:6" ht="15.75">
      <c r="B6" s="14">
        <v>42616</v>
      </c>
      <c r="C6" s="11">
        <v>1609003</v>
      </c>
      <c r="D6" s="12" t="s">
        <v>249</v>
      </c>
      <c r="E6" s="26"/>
      <c r="F6" s="26">
        <v>9000</v>
      </c>
    </row>
    <row r="7" spans="2:6" ht="15.75">
      <c r="B7" s="14">
        <v>42618</v>
      </c>
      <c r="C7" s="15">
        <v>1609004</v>
      </c>
      <c r="D7" s="12" t="s">
        <v>250</v>
      </c>
      <c r="E7" s="26">
        <v>9704</v>
      </c>
      <c r="F7" s="26"/>
    </row>
    <row r="8" spans="2:6" ht="15.75">
      <c r="B8" s="14">
        <v>42619</v>
      </c>
      <c r="C8" s="11">
        <v>1609005</v>
      </c>
      <c r="D8" s="12" t="s">
        <v>251</v>
      </c>
      <c r="E8" s="26"/>
      <c r="F8" s="26">
        <v>500</v>
      </c>
    </row>
    <row r="9" spans="2:6" ht="15.75">
      <c r="B9" s="14">
        <v>42619</v>
      </c>
      <c r="C9" s="15">
        <v>1609006</v>
      </c>
      <c r="D9" s="12" t="s">
        <v>6</v>
      </c>
      <c r="E9" s="26"/>
      <c r="F9" s="26">
        <v>20000</v>
      </c>
    </row>
    <row r="10" spans="2:6" ht="15.75">
      <c r="B10" s="14">
        <v>42619</v>
      </c>
      <c r="C10" s="11">
        <v>1609007</v>
      </c>
      <c r="D10" s="12" t="s">
        <v>252</v>
      </c>
      <c r="E10" s="26">
        <v>10857</v>
      </c>
      <c r="F10" s="26"/>
    </row>
    <row r="11" spans="2:6" ht="15.75">
      <c r="B11" s="14">
        <v>42620</v>
      </c>
      <c r="C11" s="15">
        <v>1609008</v>
      </c>
      <c r="D11" s="12" t="s">
        <v>253</v>
      </c>
      <c r="E11" s="26">
        <v>30845</v>
      </c>
      <c r="F11" s="26"/>
    </row>
    <row r="12" spans="2:6" ht="15.75">
      <c r="B12" s="14">
        <v>42621</v>
      </c>
      <c r="C12" s="11">
        <v>1609009</v>
      </c>
      <c r="D12" s="12" t="s">
        <v>254</v>
      </c>
      <c r="E12" s="26"/>
      <c r="F12" s="26">
        <v>10000</v>
      </c>
    </row>
    <row r="13" spans="2:6" ht="15.75">
      <c r="B13" s="14">
        <v>42621</v>
      </c>
      <c r="C13" s="15">
        <v>1609010</v>
      </c>
      <c r="D13" s="12" t="s">
        <v>248</v>
      </c>
      <c r="E13" s="26"/>
      <c r="F13" s="26">
        <v>3410</v>
      </c>
    </row>
    <row r="14" spans="2:6" ht="15.75">
      <c r="B14" s="14">
        <v>42621</v>
      </c>
      <c r="C14" s="11">
        <v>1609011</v>
      </c>
      <c r="D14" s="12" t="s">
        <v>255</v>
      </c>
      <c r="E14" s="26"/>
      <c r="F14" s="26">
        <v>50000</v>
      </c>
    </row>
    <row r="15" spans="2:6" ht="15.75">
      <c r="B15" s="14">
        <v>42621</v>
      </c>
      <c r="C15" s="15">
        <v>1609012</v>
      </c>
      <c r="D15" s="16" t="s">
        <v>256</v>
      </c>
      <c r="E15" s="26">
        <v>355148</v>
      </c>
      <c r="F15" s="26"/>
    </row>
    <row r="16" spans="2:6" ht="15.75">
      <c r="B16" s="14">
        <v>42622</v>
      </c>
      <c r="C16" s="11">
        <v>1609013</v>
      </c>
      <c r="D16" s="16" t="s">
        <v>257</v>
      </c>
      <c r="E16" s="26">
        <v>93184</v>
      </c>
      <c r="F16" s="26"/>
    </row>
    <row r="17" spans="2:6" ht="15.75">
      <c r="B17" s="14">
        <v>42622</v>
      </c>
      <c r="C17" s="15">
        <v>1609014</v>
      </c>
      <c r="D17" s="12" t="s">
        <v>258</v>
      </c>
      <c r="E17" s="26"/>
      <c r="F17" s="26">
        <v>200000</v>
      </c>
    </row>
    <row r="18" spans="2:6" ht="15.75">
      <c r="B18" s="14">
        <v>42622</v>
      </c>
      <c r="C18" s="11">
        <v>1609015</v>
      </c>
      <c r="D18" s="12" t="s">
        <v>259</v>
      </c>
      <c r="E18" s="26"/>
      <c r="F18" s="26">
        <v>14000</v>
      </c>
    </row>
    <row r="19" spans="2:6" ht="15.75">
      <c r="B19" s="14">
        <v>42626</v>
      </c>
      <c r="C19" s="15">
        <v>1609016</v>
      </c>
      <c r="D19" s="12" t="s">
        <v>260</v>
      </c>
      <c r="E19" s="26">
        <v>184022</v>
      </c>
      <c r="F19" s="26"/>
    </row>
    <row r="20" spans="2:6" ht="15.75">
      <c r="B20" s="14">
        <v>42627</v>
      </c>
      <c r="C20" s="11">
        <v>1609017</v>
      </c>
      <c r="D20" s="12" t="s">
        <v>40</v>
      </c>
      <c r="E20" s="26"/>
      <c r="F20" s="26">
        <v>700000</v>
      </c>
    </row>
    <row r="21" spans="2:6" ht="15.75">
      <c r="B21" s="14">
        <v>42628</v>
      </c>
      <c r="C21" s="15">
        <v>1609018</v>
      </c>
      <c r="D21" s="16" t="s">
        <v>261</v>
      </c>
      <c r="E21" s="26"/>
      <c r="F21" s="26">
        <v>29500</v>
      </c>
    </row>
    <row r="22" spans="2:6" ht="15.75">
      <c r="B22" s="14">
        <v>42629</v>
      </c>
      <c r="C22" s="11">
        <v>1609019</v>
      </c>
      <c r="D22" s="16" t="s">
        <v>195</v>
      </c>
      <c r="E22" s="26"/>
      <c r="F22" s="26">
        <v>40000</v>
      </c>
    </row>
    <row r="23" spans="2:6" ht="15.75">
      <c r="B23" s="14">
        <v>42630</v>
      </c>
      <c r="C23" s="15">
        <v>1609020</v>
      </c>
      <c r="D23" s="12" t="s">
        <v>254</v>
      </c>
      <c r="E23" s="26"/>
      <c r="F23" s="26">
        <v>30000</v>
      </c>
    </row>
    <row r="24" spans="2:6" ht="15.75">
      <c r="B24" s="14">
        <v>42630</v>
      </c>
      <c r="C24" s="11">
        <v>1609021</v>
      </c>
      <c r="D24" s="16" t="s">
        <v>262</v>
      </c>
      <c r="E24" s="26">
        <v>100636</v>
      </c>
      <c r="F24" s="26"/>
    </row>
    <row r="25" spans="2:6" ht="15.75">
      <c r="B25" s="14">
        <v>42630</v>
      </c>
      <c r="C25" s="15">
        <v>1609022</v>
      </c>
      <c r="D25" s="12" t="s">
        <v>263</v>
      </c>
      <c r="E25" s="26"/>
      <c r="F25" s="26">
        <v>13000</v>
      </c>
    </row>
    <row r="26" spans="2:6" ht="15.75">
      <c r="B26" s="14">
        <v>42632</v>
      </c>
      <c r="C26" s="11">
        <v>1609023</v>
      </c>
      <c r="D26" s="16" t="s">
        <v>12</v>
      </c>
      <c r="E26" s="26"/>
      <c r="F26" s="26">
        <v>21105</v>
      </c>
    </row>
    <row r="27" spans="2:6" ht="15.75">
      <c r="B27" s="14">
        <v>42632</v>
      </c>
      <c r="C27" s="15">
        <v>1609024</v>
      </c>
      <c r="D27" s="12" t="s">
        <v>18</v>
      </c>
      <c r="E27" s="26"/>
      <c r="F27" s="26">
        <v>15930</v>
      </c>
    </row>
    <row r="28" spans="2:6" ht="15.75">
      <c r="B28" s="14">
        <v>42632</v>
      </c>
      <c r="C28" s="11">
        <v>1609025</v>
      </c>
      <c r="D28" s="12" t="s">
        <v>248</v>
      </c>
      <c r="E28" s="26"/>
      <c r="F28" s="26">
        <v>5115</v>
      </c>
    </row>
    <row r="29" spans="2:6" ht="15.75">
      <c r="B29" s="14">
        <v>42633</v>
      </c>
      <c r="C29" s="15">
        <v>1609026</v>
      </c>
      <c r="D29" s="12" t="s">
        <v>251</v>
      </c>
      <c r="E29" s="26"/>
      <c r="F29" s="26">
        <v>500</v>
      </c>
    </row>
    <row r="30" spans="2:6" ht="15.75">
      <c r="B30" s="14">
        <v>42633</v>
      </c>
      <c r="C30" s="11">
        <v>1609027</v>
      </c>
      <c r="D30" s="12" t="s">
        <v>264</v>
      </c>
      <c r="E30" s="26">
        <v>42680</v>
      </c>
      <c r="F30" s="26"/>
    </row>
    <row r="31" spans="2:6" ht="15.75">
      <c r="B31" s="14">
        <v>42634</v>
      </c>
      <c r="C31" s="15">
        <v>1609028</v>
      </c>
      <c r="D31" s="12" t="s">
        <v>265</v>
      </c>
      <c r="E31" s="26"/>
      <c r="F31" s="26">
        <v>40000</v>
      </c>
    </row>
    <row r="32" spans="2:6" ht="15.75">
      <c r="B32" s="14">
        <v>42634</v>
      </c>
      <c r="C32" s="11">
        <v>1609029</v>
      </c>
      <c r="D32" s="12" t="s">
        <v>6</v>
      </c>
      <c r="E32" s="26"/>
      <c r="F32" s="26">
        <v>20000</v>
      </c>
    </row>
    <row r="33" spans="2:6" ht="15.75">
      <c r="B33" s="14">
        <v>42634</v>
      </c>
      <c r="C33" s="15">
        <v>1609030</v>
      </c>
      <c r="D33" s="12" t="s">
        <v>266</v>
      </c>
      <c r="E33" s="26">
        <v>12639</v>
      </c>
      <c r="F33" s="26"/>
    </row>
    <row r="34" spans="2:6" ht="15.75">
      <c r="B34" s="14">
        <v>42635</v>
      </c>
      <c r="C34" s="11">
        <v>1609031</v>
      </c>
      <c r="D34" s="16" t="s">
        <v>101</v>
      </c>
      <c r="E34" s="26"/>
      <c r="F34" s="26">
        <v>5000</v>
      </c>
    </row>
    <row r="35" spans="2:6" ht="15.75">
      <c r="B35" s="14">
        <v>42636</v>
      </c>
      <c r="C35" s="15">
        <v>1609032</v>
      </c>
      <c r="D35" s="12" t="s">
        <v>267</v>
      </c>
      <c r="E35" s="26">
        <v>40350</v>
      </c>
      <c r="F35" s="29"/>
    </row>
    <row r="36" spans="2:6" ht="15.75">
      <c r="B36" s="14">
        <v>42636</v>
      </c>
      <c r="C36" s="11">
        <v>1609033</v>
      </c>
      <c r="D36" s="12" t="s">
        <v>254</v>
      </c>
      <c r="E36" s="26"/>
      <c r="F36" s="26">
        <v>10000</v>
      </c>
    </row>
    <row r="37" spans="2:6" ht="15.75">
      <c r="B37" s="14">
        <v>42637</v>
      </c>
      <c r="C37" s="15">
        <v>1609034</v>
      </c>
      <c r="D37" s="12" t="s">
        <v>93</v>
      </c>
      <c r="E37" s="26"/>
      <c r="F37" s="26">
        <v>7000</v>
      </c>
    </row>
    <row r="38" spans="2:6" ht="15.75">
      <c r="B38" s="14">
        <v>42637</v>
      </c>
      <c r="C38" s="11">
        <v>1609035</v>
      </c>
      <c r="D38" s="16" t="s">
        <v>268</v>
      </c>
      <c r="E38" s="26">
        <v>16690</v>
      </c>
      <c r="F38" s="26"/>
    </row>
    <row r="39" spans="2:6" ht="15.75">
      <c r="B39" s="14">
        <v>42637</v>
      </c>
      <c r="C39" s="15">
        <v>1609036</v>
      </c>
      <c r="D39" s="12" t="s">
        <v>269</v>
      </c>
      <c r="E39" s="26"/>
      <c r="F39" s="26">
        <v>23500</v>
      </c>
    </row>
    <row r="40" spans="2:6" ht="15.75">
      <c r="B40" s="14">
        <v>42639</v>
      </c>
      <c r="C40" s="11">
        <v>1609037</v>
      </c>
      <c r="D40" s="12" t="s">
        <v>258</v>
      </c>
      <c r="E40" s="26"/>
      <c r="F40" s="26">
        <v>200000</v>
      </c>
    </row>
    <row r="41" spans="2:6" ht="15.75">
      <c r="B41" s="14">
        <v>42639</v>
      </c>
      <c r="C41" s="15">
        <v>1609038</v>
      </c>
      <c r="D41" s="12" t="s">
        <v>270</v>
      </c>
      <c r="E41" s="26">
        <v>4885</v>
      </c>
      <c r="F41" s="26"/>
    </row>
    <row r="42" spans="2:6" ht="15.75">
      <c r="B42" s="14">
        <v>42640</v>
      </c>
      <c r="C42" s="11">
        <v>1609039</v>
      </c>
      <c r="D42" s="16" t="s">
        <v>271</v>
      </c>
      <c r="E42" s="26"/>
      <c r="F42" s="25">
        <v>5000</v>
      </c>
    </row>
    <row r="43" spans="2:6" ht="15.75">
      <c r="B43" s="14">
        <v>42640</v>
      </c>
      <c r="C43" s="15">
        <v>1609040</v>
      </c>
      <c r="D43" s="12" t="s">
        <v>272</v>
      </c>
      <c r="E43" s="26">
        <v>5936</v>
      </c>
      <c r="F43" s="25"/>
    </row>
    <row r="44" spans="2:6" ht="15.75">
      <c r="B44" s="14">
        <v>42642</v>
      </c>
      <c r="C44" s="11">
        <v>1609041</v>
      </c>
      <c r="D44" s="16" t="s">
        <v>273</v>
      </c>
      <c r="E44" s="26"/>
      <c r="F44" s="25">
        <v>10000</v>
      </c>
    </row>
    <row r="45" spans="2:6" ht="15.75">
      <c r="B45" s="14">
        <v>42642</v>
      </c>
      <c r="C45" s="15">
        <v>1609042</v>
      </c>
      <c r="D45" s="16" t="s">
        <v>274</v>
      </c>
      <c r="E45" s="25">
        <v>6748</v>
      </c>
      <c r="F45" s="25"/>
    </row>
    <row r="46" spans="2:6" ht="15.75">
      <c r="B46" s="14">
        <v>42643</v>
      </c>
      <c r="C46" s="11">
        <v>1609043</v>
      </c>
      <c r="D46" s="16" t="s">
        <v>275</v>
      </c>
      <c r="E46" s="25"/>
      <c r="F46" s="25">
        <v>41064</v>
      </c>
    </row>
    <row r="47" spans="2:6" ht="15.75">
      <c r="B47" s="14">
        <v>42643</v>
      </c>
      <c r="C47" s="15">
        <v>1609044</v>
      </c>
      <c r="D47" s="16" t="s">
        <v>276</v>
      </c>
      <c r="E47" s="25"/>
      <c r="F47" s="25">
        <v>812</v>
      </c>
    </row>
    <row r="48" spans="2:6" ht="15.75">
      <c r="B48" s="14">
        <v>42643</v>
      </c>
      <c r="C48" s="11">
        <v>1609045</v>
      </c>
      <c r="D48" s="16" t="s">
        <v>277</v>
      </c>
      <c r="E48" s="25">
        <v>8697</v>
      </c>
      <c r="F48" s="25"/>
    </row>
    <row r="49" spans="2:6" ht="15.75">
      <c r="B49" s="14">
        <v>42643</v>
      </c>
      <c r="C49" s="15">
        <v>1609046</v>
      </c>
      <c r="D49" s="12" t="s">
        <v>278</v>
      </c>
      <c r="E49" s="25"/>
      <c r="F49" s="25">
        <v>29300</v>
      </c>
    </row>
    <row r="50" spans="2:6" ht="15.75">
      <c r="B50" s="18"/>
      <c r="C50" s="19"/>
      <c r="D50" s="20"/>
      <c r="E50" s="25">
        <f>SUM(E3:E49)</f>
        <v>1870280</v>
      </c>
      <c r="F50" s="25">
        <f>SUM(F3:F49)</f>
        <v>1570636</v>
      </c>
    </row>
    <row r="51" spans="2:6">
      <c r="B51" s="5"/>
      <c r="C51" s="27"/>
    </row>
    <row r="52" spans="2:6">
      <c r="B52" s="5"/>
      <c r="C52" s="27"/>
      <c r="E52" s="21" t="s">
        <v>7</v>
      </c>
      <c r="F52" s="17">
        <f>E50-F50</f>
        <v>299644</v>
      </c>
    </row>
  </sheetData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 2016</vt:lpstr>
      <vt:lpstr>FEVRIER 2016</vt:lpstr>
      <vt:lpstr>MARS 2016</vt:lpstr>
      <vt:lpstr>AVRIL 2016</vt:lpstr>
      <vt:lpstr>MAI 2016</vt:lpstr>
      <vt:lpstr>JUIN 2016</vt:lpstr>
      <vt:lpstr>JUILLET 2016</vt:lpstr>
      <vt:lpstr>AOÛT 2016</vt:lpstr>
      <vt:lpstr>SEPTEMBRE 2016</vt:lpstr>
      <vt:lpstr>OCTOBRE 2016</vt:lpstr>
      <vt:lpstr>NOVEMBRE 2016</vt:lpstr>
      <vt:lpstr>DECEMBRE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SOSB03</dc:creator>
  <cp:lastModifiedBy>SOSB03</cp:lastModifiedBy>
  <cp:lastPrinted>2017-01-18T14:10:02Z</cp:lastPrinted>
  <dcterms:created xsi:type="dcterms:W3CDTF">2016-01-05T07:27:56Z</dcterms:created>
  <dcterms:modified xsi:type="dcterms:W3CDTF">2017-01-18T14:10:40Z</dcterms:modified>
</cp:coreProperties>
</file>