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91586E9-53B5-452D-ADD6-A6ACA56AC4D0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JANVIER" sheetId="1" r:id="rId1"/>
    <sheet name="FEVRIER" sheetId="2" r:id="rId2"/>
    <sheet name="MARS" sheetId="3" r:id="rId3"/>
    <sheet name="AVRIL" sheetId="4" r:id="rId4"/>
    <sheet name="MAI" sheetId="5" r:id="rId5"/>
    <sheet name="JUIN" sheetId="6" r:id="rId6"/>
    <sheet name="JUILLET" sheetId="15" r:id="rId7"/>
    <sheet name="AOUT 2022" sheetId="16" r:id="rId8"/>
    <sheet name="SEPT 2022" sheetId="17" r:id="rId9"/>
    <sheet name="OCT 2022" sheetId="18" r:id="rId10"/>
    <sheet name="NOV 2022" sheetId="19" r:id="rId11"/>
    <sheet name="DECEMBRE 2022" sheetId="20" r:id="rId12"/>
  </sheets>
  <definedNames>
    <definedName name="_xlnm.Print_Area" localSheetId="7">'AOUT 2022'!$B$5:$F$88</definedName>
    <definedName name="_xlnm.Print_Area" localSheetId="3">AVRIL!$A$3:$E$91</definedName>
    <definedName name="_xlnm.Print_Area" localSheetId="1">FEVRIER!$A$3:$E$94</definedName>
    <definedName name="_xlnm.Print_Area" localSheetId="0">JANVIER!$A$4:$E$86</definedName>
    <definedName name="_xlnm.Print_Area" localSheetId="6">JUILLET!$C$4:$G$95</definedName>
    <definedName name="_xlnm.Print_Area" localSheetId="5">JUIN!$B$5:$F$93</definedName>
    <definedName name="_xlnm.Print_Area" localSheetId="2">MARS!$A$4:$E$165</definedName>
    <definedName name="_xlnm.Print_Area" localSheetId="10">'NOV 2022'!$B$5:$F$107</definedName>
    <definedName name="_xlnm.Print_Area" localSheetId="9">'OCT 2022'!$B$5:$F$94</definedName>
    <definedName name="_xlnm.Print_Area" localSheetId="8">'SEPT 2022'!$B$5:$F$94</definedName>
  </definedNames>
  <calcPr calcId="191029"/>
</workbook>
</file>

<file path=xl/calcChain.xml><?xml version="1.0" encoding="utf-8"?>
<calcChain xmlns="http://schemas.openxmlformats.org/spreadsheetml/2006/main">
  <c r="F105" i="19" l="1"/>
  <c r="H92" i="18" l="1"/>
  <c r="F92" i="18" l="1"/>
  <c r="H91" i="17" l="1"/>
  <c r="F92" i="17" l="1"/>
  <c r="F23" i="15" l="1"/>
  <c r="G52" i="15"/>
  <c r="E11" i="16" l="1"/>
  <c r="F86" i="16" l="1"/>
  <c r="G89" i="15"/>
  <c r="F88" i="15"/>
  <c r="F86" i="15"/>
  <c r="F82" i="15" l="1"/>
  <c r="F81" i="15" l="1"/>
  <c r="G74" i="15" l="1"/>
  <c r="F78" i="15"/>
  <c r="F72" i="15" l="1"/>
  <c r="F66" i="15" l="1"/>
  <c r="F63" i="15"/>
  <c r="F61" i="15"/>
  <c r="F60" i="15" l="1"/>
  <c r="F51" i="15" l="1"/>
  <c r="F46" i="15" l="1"/>
  <c r="F45" i="15" l="1"/>
  <c r="F42" i="15" l="1"/>
  <c r="F93" i="15" s="1"/>
  <c r="G40" i="15" l="1"/>
  <c r="G93" i="15" l="1"/>
  <c r="G95" i="15" s="1"/>
  <c r="E6" i="16" s="1"/>
  <c r="E86" i="16" s="1"/>
  <c r="F88" i="16" s="1"/>
  <c r="I92" i="15"/>
  <c r="J96" i="15" l="1"/>
  <c r="E110" i="5" l="1"/>
  <c r="E89" i="4" l="1"/>
  <c r="E162" i="3" l="1"/>
  <c r="E92" i="2" l="1"/>
  <c r="E84" i="1" l="1"/>
  <c r="D84" i="1"/>
  <c r="I80" i="1"/>
  <c r="E86" i="1" l="1"/>
  <c r="D4" i="2" s="1"/>
  <c r="D92" i="2" s="1"/>
  <c r="E94" i="2" s="1"/>
  <c r="H95" i="2" l="1"/>
  <c r="D5" i="3"/>
  <c r="D162" i="3" s="1"/>
  <c r="E164" i="3" s="1"/>
  <c r="H87" i="1"/>
  <c r="F85" i="20"/>
  <c r="E85" i="20"/>
  <c r="H165" i="3" l="1"/>
  <c r="D4" i="4"/>
  <c r="D89" i="4" s="1"/>
  <c r="E91" i="4" s="1"/>
  <c r="F87" i="20"/>
  <c r="I88" i="20" s="1"/>
  <c r="H92" i="4" l="1"/>
  <c r="D3" i="5"/>
  <c r="D110" i="5" s="1"/>
  <c r="E112" i="5" s="1"/>
  <c r="F91" i="6"/>
  <c r="H113" i="5" l="1"/>
  <c r="E6" i="6"/>
  <c r="E91" i="6" s="1"/>
  <c r="F93" i="6" s="1"/>
  <c r="I94" i="6" s="1"/>
  <c r="E6" i="17" l="1"/>
  <c r="E92" i="17" s="1"/>
  <c r="I89" i="16" l="1"/>
  <c r="F94" i="17"/>
  <c r="E6" i="18" s="1"/>
  <c r="E92" i="18" s="1"/>
  <c r="I95" i="17" l="1"/>
  <c r="F94" i="18"/>
  <c r="I95" i="18" s="1"/>
  <c r="E6" i="19" l="1"/>
  <c r="E105" i="19" l="1"/>
  <c r="F107" i="19" s="1"/>
  <c r="I10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D7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VOIR MARCELLE AVEC LA PIECE DE CAISSE </t>
        </r>
      </text>
    </comment>
  </commentList>
</comments>
</file>

<file path=xl/sharedStrings.xml><?xml version="1.0" encoding="utf-8"?>
<sst xmlns="http://schemas.openxmlformats.org/spreadsheetml/2006/main" count="1122" uniqueCount="856">
  <si>
    <t>DATE</t>
  </si>
  <si>
    <t>PIECE N°</t>
  </si>
  <si>
    <t>DESIGNATION</t>
  </si>
  <si>
    <t>ENTREE</t>
  </si>
  <si>
    <t>SORTIE</t>
  </si>
  <si>
    <t>ECART</t>
  </si>
  <si>
    <t>MAG</t>
  </si>
  <si>
    <t>TAXI</t>
  </si>
  <si>
    <t>TOTAL</t>
  </si>
  <si>
    <t>REPORT JUILLET 2021</t>
  </si>
  <si>
    <t>REPORT AOUT 2021</t>
  </si>
  <si>
    <t xml:space="preserve">MONNAIE </t>
  </si>
  <si>
    <t>REPORT SEPTEMBRE 2021</t>
  </si>
  <si>
    <t>LAVAGE AUTO SUZUKI</t>
  </si>
  <si>
    <t>LAISSEZ PASSER PAA</t>
  </si>
  <si>
    <t>LAISSEZ PASSER</t>
  </si>
  <si>
    <t>RECHARGE LAVIVA</t>
  </si>
  <si>
    <t>ACHAT DE CALCULATRICE</t>
  </si>
  <si>
    <t>CARBURANT VEH SUZUKI</t>
  </si>
  <si>
    <t>REGLEMENT IPI</t>
  </si>
  <si>
    <t>VENTE AU COMPTANT DU 03/01/2022</t>
  </si>
  <si>
    <t>VENTE AU COMPTANT DU 04/01/2022</t>
  </si>
  <si>
    <t>ACHAT DE TELEPHONE TECNO POP 5 GO POUR MARCELLE</t>
  </si>
  <si>
    <t>VENTILATEUR DU MAGASIN</t>
  </si>
  <si>
    <t>VENTE AU COMPTANT DU 05/01/2022</t>
  </si>
  <si>
    <t>FRAIS DE TAXI DU 03/01 AU 07/01/2022</t>
  </si>
  <si>
    <t>AVANCE / SALAIRE KONAN GASTON</t>
  </si>
  <si>
    <t>LIQUIDE DE REFROIDISSEMENT M SENOU BI</t>
  </si>
  <si>
    <t xml:space="preserve">ACHAT DE DEGRIPPANT WD 40 400 ML </t>
  </si>
  <si>
    <t>TIMBRE FIXAUX 12/21</t>
  </si>
  <si>
    <t>VENTE AU COMPTANT DU 07/01/2022</t>
  </si>
  <si>
    <t>VENTE AU COMPTANT DU 06/01/2022</t>
  </si>
  <si>
    <t>AVANCE  LA TERASSE</t>
  </si>
  <si>
    <t>VENTE AU COMPTANT DU 08 &amp;10 /01/2022</t>
  </si>
  <si>
    <t>AVANCE /SALAIRE MOCKE JUDICAEL</t>
  </si>
  <si>
    <t>VENTE AU COMPTANT DU 11/01/2022</t>
  </si>
  <si>
    <t>VENTE AU COMPTANT DU 12/01/2022</t>
  </si>
  <si>
    <t>FRAIS TOTAL</t>
  </si>
  <si>
    <t>ACHAT DE RIDEAU FENETRE</t>
  </si>
  <si>
    <t>LAVAGE AUTO SUZUKI + PONT A PEAGE KM 44</t>
  </si>
  <si>
    <t>VENTE AU COMPTANT DU 13/01/2022</t>
  </si>
  <si>
    <t>ACHAT  + IMPRESSION</t>
  </si>
  <si>
    <t>FRAIS DE TAXI DU 10/01 AU 14/01/2022</t>
  </si>
  <si>
    <t>VENTE AU COMPTANT DU 14/01/2022</t>
  </si>
  <si>
    <t>FRAIS DE CARBURANT M. SENOU BI</t>
  </si>
  <si>
    <t>REGLEMENT AFRIQ TP  FA2101835 / FA2101964</t>
  </si>
  <si>
    <t>REPARATION MOTO YAMAHO AHOULE</t>
  </si>
  <si>
    <t>PETIT DEJEUNER DEBAT SUR L'ANNEXE FISCALE 2021 M.TANOH</t>
  </si>
  <si>
    <t>ACHAT CADENA MAGASIN</t>
  </si>
  <si>
    <t>VENTE AU COMPTANT DU 17/01/2022</t>
  </si>
  <si>
    <t>RECHARGE CARBURANT VEHICULE SUZUKI &amp; M.TANOH</t>
  </si>
  <si>
    <t>PAPIGRAH</t>
  </si>
  <si>
    <t>ACHAT DE CLE USB POUR MOCKE JUDICAEL</t>
  </si>
  <si>
    <t>AVANCE MECANIQUE VEH SUZUKI</t>
  </si>
  <si>
    <t>CARBURANT YAMAHA AHOULE</t>
  </si>
  <si>
    <t>VENTE AU COMPTANT DU 18/01/2022</t>
  </si>
  <si>
    <t>LAISSEZ PASSER PAA  MOCKE &amp; MARIE LAURE&amp; VEH POUR LIVRAISON</t>
  </si>
  <si>
    <t>SOLDE REPARATION VEH SUZUKI</t>
  </si>
  <si>
    <t>LAVAGE MOTO YAMAHA KONAN</t>
  </si>
  <si>
    <t>VENTE AU COMPTANT DU 19/01/2022</t>
  </si>
  <si>
    <t>REGLEMENT HYDROPLAST</t>
  </si>
  <si>
    <t>VENTE AU COMPTANT DU 20/01/2022</t>
  </si>
  <si>
    <t>LAVAGE VEH SUZUKI</t>
  </si>
  <si>
    <t>VENTE AU COMPTANT DU 21/01/2022</t>
  </si>
  <si>
    <t>FRAIS DE TAXI DU 17/01 AU 21/01/2022</t>
  </si>
  <si>
    <t>VENTE AU COMPTANT DU 24/01/2022</t>
  </si>
  <si>
    <t>PONT A PEAGE</t>
  </si>
  <si>
    <t>SOLDE LA TERASSE</t>
  </si>
  <si>
    <t>APPROV BANQUE /LA CAISSE</t>
  </si>
  <si>
    <t>ACHAT SOCOCE</t>
  </si>
  <si>
    <t>ACHAT AGENDA JEAN DANIEL AHOULE</t>
  </si>
  <si>
    <t>ACHAT RECHARGE ORANGE MOCKE JUDICAEL</t>
  </si>
  <si>
    <t>ASSURANCE MOTO RYMCO</t>
  </si>
  <si>
    <t>VENTE AU COMPTANT DU 25/01/2022</t>
  </si>
  <si>
    <t>VENTE AU COMPTANT DU 26/01/2022</t>
  </si>
  <si>
    <t>IMPRESSION EN COULEUR</t>
  </si>
  <si>
    <t xml:space="preserve">ACHAT  DE CARTE DE RECHARGE ORANGE </t>
  </si>
  <si>
    <t>INTERNET JANVIER</t>
  </si>
  <si>
    <t>MOOV FEVRIER</t>
  </si>
  <si>
    <t>BUREAU M.BOLIGA</t>
  </si>
  <si>
    <t>VENTE AU COMPTANT DU 27/01/2022</t>
  </si>
  <si>
    <t xml:space="preserve">ACHAT ECROU </t>
  </si>
  <si>
    <t>ENTRETIEN CLIMATISATION</t>
  </si>
  <si>
    <t>VENTE AU COMPTANT DU 28/01/2022</t>
  </si>
  <si>
    <t>FRAIS DE TAXI DU 24/01 AU 28/01/2022</t>
  </si>
  <si>
    <t>FRAIS DE CARBURANT M. SENOU BI + LAVAGE VEH SUZUKI</t>
  </si>
  <si>
    <t>VENTE AU COMPTANT DU 29/01/2022</t>
  </si>
  <si>
    <t xml:space="preserve">FACTURE MENUISERIE </t>
  </si>
  <si>
    <t>VENTE AU COMPTANT DU 31/01/2022</t>
  </si>
  <si>
    <t>REPORT DECEMBRE 2021</t>
  </si>
  <si>
    <t>REPORT JANVIER 2022</t>
  </si>
  <si>
    <t xml:space="preserve">ACHAT DE 02 CHASUBLES </t>
  </si>
  <si>
    <t>PLAN DE LOCALISATION</t>
  </si>
  <si>
    <t>ACHAT DE VIGNETTES DE MOTO RYMCO</t>
  </si>
  <si>
    <t>VENTE AU COMPTANT DU 01/02/2022</t>
  </si>
  <si>
    <t>CARBURANT VEH SUZUKI + PONT A PEAGE</t>
  </si>
  <si>
    <t>REPARATION MOTO</t>
  </si>
  <si>
    <t>VENTE AU COMPTANT DU 02/02/2022</t>
  </si>
  <si>
    <t>FACTURE SODECI</t>
  </si>
  <si>
    <t>REGLEMENT KIDJE</t>
  </si>
  <si>
    <t>VENTE AU COMPTANT DU 03/02/2022</t>
  </si>
  <si>
    <t>CARBURANT MOTO YAMAHA AHOULE</t>
  </si>
  <si>
    <t>billet d'avion M denis</t>
  </si>
  <si>
    <t>RECEPTION AVEC UN CLIENT</t>
  </si>
  <si>
    <t>CARTE DE RECHARGE CARBURANT VEH SUZUKI + MOTO YAMAHA + M.TANOH</t>
  </si>
  <si>
    <t>VENTE AU COMPTANT DU 04/02/2022</t>
  </si>
  <si>
    <t>VENTE AU COMPTANT DU 05/02/2022</t>
  </si>
  <si>
    <t>FRAIS DE TAXI DU 01/02 AU 05/02/2022</t>
  </si>
  <si>
    <t>ACHAT A PAPIGRAPH</t>
  </si>
  <si>
    <t>ACHAT CHAUSSURE DE SECURITE</t>
  </si>
  <si>
    <t>RECHARGE L'EAU LAVIVA</t>
  </si>
  <si>
    <t>ACHAT DE BATERIE DE MOTEUR MOTO YAMAHA</t>
  </si>
  <si>
    <t>VENTE AU COMPTANT DU 07/02/2022</t>
  </si>
  <si>
    <t>VENTE AU COMPTANT DU 08/02/2022</t>
  </si>
  <si>
    <t>REPARATION VEH SUZUKI + ACHAT DE PLAQUE</t>
  </si>
  <si>
    <t>TIMBRE FIXAUX JANVIER 2022</t>
  </si>
  <si>
    <t>VENTE AU COMPTANT DU 09/02/2022</t>
  </si>
  <si>
    <t>APPROV BANQUE / LA CAISSE</t>
  </si>
  <si>
    <t>VENTE AU COMPTANT DU 11/02/2022</t>
  </si>
  <si>
    <t>AMPOULE VEH SUZUKI + MAIN D'OEUVRE</t>
  </si>
  <si>
    <t>LAVAGE DES DEUX YAMAHA</t>
  </si>
  <si>
    <t>VENTE AU COMPTANT DU 10/02/2022</t>
  </si>
  <si>
    <t>FRAIS DE TAXI DU 07/02 AU 11/02/2022</t>
  </si>
  <si>
    <t>AVANCE / SALAIRE M.TANOH</t>
  </si>
  <si>
    <t>VENTE AU COMPTANT DU 12/02/2022</t>
  </si>
  <si>
    <t>CARTE DE RECHARGE ORANGE</t>
  </si>
  <si>
    <t>VENTE AU COMPTANT DU 14/02/2022</t>
  </si>
  <si>
    <t>VENTE AU COMPTANT DU 15/02/2022</t>
  </si>
  <si>
    <t>ASSURANCE BENTHO LEONARD</t>
  </si>
  <si>
    <t>FRAIS DE CARBURANT</t>
  </si>
  <si>
    <t>SAC A DOS POUR BENTHO</t>
  </si>
  <si>
    <t>AVANCE / SALAIRE MOCKE JUDICAEL</t>
  </si>
  <si>
    <t>VENTE AU COMPTANT DU 16/02/2022</t>
  </si>
  <si>
    <t>ACHAT A DMD CHAUSSURE DE SECURITE + MANTEAU</t>
  </si>
  <si>
    <t>VENTE AU COMPTANT DU 17/02/2022</t>
  </si>
  <si>
    <t>AVANCE MENUISERIE</t>
  </si>
  <si>
    <t>CARBURANT + LAVAGE VEH SUZUKI</t>
  </si>
  <si>
    <t>VENTE AU COMPTANT DU 18/02/2022</t>
  </si>
  <si>
    <t>FRAIS DE TAXI DU 14/02 AU 18/02/2022</t>
  </si>
  <si>
    <t>VENTE AU COMPTANT DU 19/02/2022</t>
  </si>
  <si>
    <t>RECHARGE CARBURANT VEH SUZUKI</t>
  </si>
  <si>
    <t>VIDANGE MOTO</t>
  </si>
  <si>
    <t>ACHAT DMD ECROU INOX M8</t>
  </si>
  <si>
    <t>VENTE AU COMPTANT DU 21/02/2022</t>
  </si>
  <si>
    <t xml:space="preserve">ACHAT D'ORDINATEUR </t>
  </si>
  <si>
    <t>ACHAT ONDULEUR</t>
  </si>
  <si>
    <t>VENTE AU COMPTANT DU 22/02/2022</t>
  </si>
  <si>
    <t>BILLET D'AVION M.DENIS</t>
  </si>
  <si>
    <t>VENTE AU COMPTANT DU 23/02/2022</t>
  </si>
  <si>
    <t>REGLEMENT FACTURE MOOV DU 03/2022</t>
  </si>
  <si>
    <t>VENTE AU COMPTANT DU 24/02/2022</t>
  </si>
  <si>
    <t>INTERVENTION INFORMATIQUE SUR CANON AU MAGASIN</t>
  </si>
  <si>
    <t>LAVAGE VEH SUZUKI + BAS DE CAISSE</t>
  </si>
  <si>
    <t>ACHAT DE FOURNITURE DE BUREAU</t>
  </si>
  <si>
    <t>VENTE AU COMPTANT DU 25/02/2022</t>
  </si>
  <si>
    <t>PRODUIT POUR TRAITEMENT DE BOIS</t>
  </si>
  <si>
    <t xml:space="preserve">AVANCE/SALAIRE M.TANOH </t>
  </si>
  <si>
    <t>FRAIS DE TAXI DU 21/02 AU 25/02/2022</t>
  </si>
  <si>
    <t>INTERNET MOIS FEVRIER</t>
  </si>
  <si>
    <t>RECHARGE ORANGE 03/2022</t>
  </si>
  <si>
    <t>RECHARGE CARBURANT MOTO YAMAHA LEO + YAMAHA AHOULE</t>
  </si>
  <si>
    <t>FRAIS DE TAXI DU 28/02/2022</t>
  </si>
  <si>
    <t>VENTE AU COMPTANT DU 28/02/2022</t>
  </si>
  <si>
    <t>REGLEMENT SIF PLAST CI</t>
  </si>
  <si>
    <t>REPORT MARS 2022</t>
  </si>
  <si>
    <t>VIDANGE MOTO YAMAHA + LAVAGE</t>
  </si>
  <si>
    <t>ACHAT DE SCOTCH POUR LE MAGASIN</t>
  </si>
  <si>
    <t>ACHAT A SOCOCE (PRODUIT D'ENTRETIEN)</t>
  </si>
  <si>
    <t>VENTE AU COMPTANT DU 01/03/2022</t>
  </si>
  <si>
    <t>ACHAT MEDICAMENT</t>
  </si>
  <si>
    <t>APPROV BANQUE/ LA CAISSE</t>
  </si>
  <si>
    <t>VENTE AU COMPTANT DU 02/03/2022</t>
  </si>
  <si>
    <t>ACHAT  EAU DE REFROIDISSEUR</t>
  </si>
  <si>
    <t>CHAUSSURE DE SECURITE M.BOLIGA</t>
  </si>
  <si>
    <t>RECEPTION M.TANOH</t>
  </si>
  <si>
    <t>INTERVENTION ORDINATEUR</t>
  </si>
  <si>
    <t>RENOVATION DU COMPTOIR</t>
  </si>
  <si>
    <t>VENTE AU COMPTANT DU 03/03/2022</t>
  </si>
  <si>
    <t>RECHARGE CARBURANT M. TANOH</t>
  </si>
  <si>
    <t>FRAIS DE TAXI DU 01/03 AU 04/03/2022</t>
  </si>
  <si>
    <t>VENTE AU COMPTANT DU 04/03/2022</t>
  </si>
  <si>
    <t>VENTE AU COMPTANT DU 07/03/2022</t>
  </si>
  <si>
    <t>VENTE AU COMPTANT DU 05/03/2022</t>
  </si>
  <si>
    <t>REGLEMENT SIC5E</t>
  </si>
  <si>
    <t>REPARATION, VIDANGE ET LAVAGE MOTO YAMAHA</t>
  </si>
  <si>
    <t>ACHAT DE 02 CARTOUCHE CANON IR 2204 N ET 2206</t>
  </si>
  <si>
    <t>ACHAT A SOCOCE</t>
  </si>
  <si>
    <t>VENTE AU COMPTANT DU 08/03/2022</t>
  </si>
  <si>
    <t>MAINTENANCE INFORMATIQUE</t>
  </si>
  <si>
    <t>VENTE AU COMPTANT DU 09/03/2022</t>
  </si>
  <si>
    <t>TIMBRE FIXAUX</t>
  </si>
  <si>
    <t>RECHARGE CARTE CARBURANT</t>
  </si>
  <si>
    <t>VENTE AU COMPTANT DU 10/03/2022</t>
  </si>
  <si>
    <t>ACHAT DE TELEPHONE POUR LEO</t>
  </si>
  <si>
    <t>ACHAT DE CALCULATRICE SHARP</t>
  </si>
  <si>
    <t>REPARATION MOTO YAMAHA</t>
  </si>
  <si>
    <t>VENTE AU COMPTANT DU 12/03/2022</t>
  </si>
  <si>
    <t>VENTE AU COMPTANT DU 11/03/2022</t>
  </si>
  <si>
    <t>FRAIS DE TAXI DU 07/03 AU 11/03/2022</t>
  </si>
  <si>
    <t>VIDANGE VEH SUZUKI</t>
  </si>
  <si>
    <t>VENTE AU COMPTANT DU 14/03/2022</t>
  </si>
  <si>
    <t>AVANCE FACTURE TOP TECHNOLOGIE</t>
  </si>
  <si>
    <t>2 CADENAS POUR MOTO YAMAHA</t>
  </si>
  <si>
    <t>IMPRESSION CARTE DE VISITE M.SENOU BI &amp; ASSI CESAR</t>
  </si>
  <si>
    <t>VENTE AU COMPTANT DU 15/03/2022</t>
  </si>
  <si>
    <t>VENTE AU COMPTANT DU 16/03/2022</t>
  </si>
  <si>
    <t>VIDANGE MOTO YAMAHA</t>
  </si>
  <si>
    <t>AVANCE SUR SALAIRE MOCKE JUDICAEL</t>
  </si>
  <si>
    <t>VENTE AU COMPTANT DU 17/03/2022</t>
  </si>
  <si>
    <t>FRAIS DE CARBURANT M. DENIS LANGLOIS</t>
  </si>
  <si>
    <t>VENTE AU COMPTANT DU 18/03/2022</t>
  </si>
  <si>
    <t>FRAIS DE TAXI DU 14/03 AU 18/03/2022</t>
  </si>
  <si>
    <t>LAVAGE MOTO YAMAHA</t>
  </si>
  <si>
    <t>RECHARGE CARTE  MOTO YAMAHA</t>
  </si>
  <si>
    <t>SAC A DOS M.TANOH</t>
  </si>
  <si>
    <t>VENTE AU COMPTANT DU 22/03/2022</t>
  </si>
  <si>
    <t>FRAIS DE CARBURANT + PONT A PEAGE</t>
  </si>
  <si>
    <t>VENTE AU COMPTANT DU 23/03/2022</t>
  </si>
  <si>
    <t>INTERNET MOIS MARS</t>
  </si>
  <si>
    <t>FACTURE MOOV AVRIL</t>
  </si>
  <si>
    <t>VENTE AU COMPTANT DU 24/03/2022</t>
  </si>
  <si>
    <t>FRAIS DE CARBURANT + LAVAGE VEH SUZUKI</t>
  </si>
  <si>
    <t>TAMBOUR POUR IMPRINANTE</t>
  </si>
  <si>
    <t>REGLEMENT ETAB NEWS SARL U</t>
  </si>
  <si>
    <t>VENTE AU COMPTANT DU 25/03/2022</t>
  </si>
  <si>
    <t>VENTE AU COMPTANT DU 26/03/2022</t>
  </si>
  <si>
    <t>FRAIS DE TAXI DU 21/03 AU 25/03/2022</t>
  </si>
  <si>
    <t>RENOUVELLEMENT CODE IMPORT</t>
  </si>
  <si>
    <t>ACHAT + MONTAGE RETROVISEUR MOTO YAMAHA</t>
  </si>
  <si>
    <t>VENTE AU COMPTANT DU 28/03/2022</t>
  </si>
  <si>
    <t>VIDANGE ET LAVAGE MOTO YAMAHA</t>
  </si>
  <si>
    <t>VENTE AU COMPTANT DU 29/03/2022</t>
  </si>
  <si>
    <t>SOLDE FACTURE TOP TECHNOLOGIE</t>
  </si>
  <si>
    <t>VENTE AU COMPTANT DU 30/03/2022</t>
  </si>
  <si>
    <t>CAISSONS DE MOTO</t>
  </si>
  <si>
    <t>REPARATION VEH SUZUKI</t>
  </si>
  <si>
    <t>VENTE AU COMPTANT DU 31/03/2022</t>
  </si>
  <si>
    <t>LAISSEZ PASSER PAA AHOULE</t>
  </si>
  <si>
    <t>FRAIS DE CARBURANT VEH SUZUKI</t>
  </si>
  <si>
    <t>FRAIS DE TAXI DU 28/03 AU 31/03/2022</t>
  </si>
  <si>
    <t>REPORT FEVRIER 2022</t>
  </si>
  <si>
    <t>VENTE AU COMPTANT DU 01/04/2022</t>
  </si>
  <si>
    <t>VENTE AU COMPTANT DU 02/04/2022</t>
  </si>
  <si>
    <t>RENOUVELLEMENT DE LA CARTE DE RECHARGE CARBURANT</t>
  </si>
  <si>
    <t>ACHAT DE STABILISATEUR</t>
  </si>
  <si>
    <t>ACHAT DE LUNETTE POUR MOTO</t>
  </si>
  <si>
    <t>COMPLET CABLE D'ACCELERATEUR YAMAHA</t>
  </si>
  <si>
    <t>VENTE AU COMPTANT DU 04/04/2022</t>
  </si>
  <si>
    <t>VENTE AU COMPTANT DU 05/04/2022</t>
  </si>
  <si>
    <t>VENTE AU COMPTANT DU 06/04/2022</t>
  </si>
  <si>
    <t>CARBURANT POUR GRPE ELECTROGENE+ EAU DE REFROIDISSEMENT</t>
  </si>
  <si>
    <t>FRAIS DE CARBURANT VEH SUZUKI + CLE AUDIO</t>
  </si>
  <si>
    <t>AVANCE/SALAIRE M TANOH</t>
  </si>
  <si>
    <t>VENTE AU COMPTANT DU 07/04/2022</t>
  </si>
  <si>
    <t>VIDANGE MOTO GUE DROH</t>
  </si>
  <si>
    <t>ACHAT DE CHAUSSURE DE SECURITE AHOULE</t>
  </si>
  <si>
    <t>FRAIS DE TAXI DU 01/04 AU 08/04/2022</t>
  </si>
  <si>
    <t>VIDANGE+ REPARATION MOTO YAMAHA LEO</t>
  </si>
  <si>
    <t>RENOUVELLEMENT DE LA CARTE DE RECHARGE CARBURANT LEO</t>
  </si>
  <si>
    <t>VENTE AU COMPTANT DU 09/04/2022</t>
  </si>
  <si>
    <t xml:space="preserve">FRAIS DE CARBURANT VEH SUZUKI </t>
  </si>
  <si>
    <t>CALCULATRICE M.TANOH</t>
  </si>
  <si>
    <t>VENTE AU COMPTANT DU 11/04/2022</t>
  </si>
  <si>
    <t>FRAIS DE MISSION DABOU</t>
  </si>
  <si>
    <t>INTERNET MOIS AVRIL</t>
  </si>
  <si>
    <t>TIMBRE FIXAUX MOIS DE MARS</t>
  </si>
  <si>
    <t>LIVRAISON SUCRIVOIRE</t>
  </si>
  <si>
    <t>VENTE AU COMPTANT DU 12/04/2022</t>
  </si>
  <si>
    <t>AVANCE SUR SALAIRE BENTHO</t>
  </si>
  <si>
    <t>AVANCE SUR SALAIRE BOLIGA</t>
  </si>
  <si>
    <t>IMPRESSION EN COULEURS</t>
  </si>
  <si>
    <t>CHARIOT/COMMANDE BCF220004 INDEX</t>
  </si>
  <si>
    <t>RECEPTION AVEC M.KOFFI FILTISAC AHOULE</t>
  </si>
  <si>
    <t>VENTE AU COMPTANT DU 13/04/2022</t>
  </si>
  <si>
    <t>REGLEMENT ACIPAC</t>
  </si>
  <si>
    <t>FRAIS DE CARBURANT MOTO YAMAHA LEO</t>
  </si>
  <si>
    <t>VENTE AU COMPTANT DU 14/04/2022</t>
  </si>
  <si>
    <t>FRAIS DE CARBURANT VEH SUZUHI+FERMERTURE RADIATEUR+ LAVAGE</t>
  </si>
  <si>
    <t>APPROV BANQUE PAR LA CAISSE</t>
  </si>
  <si>
    <t>FRAIS DE TAXI DU 11/04 AU 15/04/2022</t>
  </si>
  <si>
    <t>FRAIS DE CARBURANT VEH SUZUKI + PONT A PEAGE</t>
  </si>
  <si>
    <t>VENTE AU COMPTANT DU 19/04/2022</t>
  </si>
  <si>
    <t>VENTE AU COMPTANT DU 20/04/2022</t>
  </si>
  <si>
    <t>PETIT DEJEUNER (PROSPECTION kayser) AHOULE</t>
  </si>
  <si>
    <t>ACHAT DE SAC A DOS POUR CESAR</t>
  </si>
  <si>
    <t>VENTE AU COMPTANT DU 21/04/2022</t>
  </si>
  <si>
    <t>RECHARGE CARTE CARBURANT MOTO YAMAHA AHOULE &amp; LEO</t>
  </si>
  <si>
    <t>VENTE AU COMPTANT DU 22/04/2022</t>
  </si>
  <si>
    <t>FRAIS DE TAXI DU 19/04 AU 22/04/2022</t>
  </si>
  <si>
    <t>VENTE AU COMPTANT DU 23/04/2022</t>
  </si>
  <si>
    <t>RECHARGE CARTE ORANGE+ FIXE</t>
  </si>
  <si>
    <t>FACTURE MOOV MOIS MAI</t>
  </si>
  <si>
    <t>LIVRAISON FILTISAC</t>
  </si>
  <si>
    <t>VENTE AU COMPTANT DU 25/04/2022</t>
  </si>
  <si>
    <t>AVANCE SUR SALAIRE M. TANOH</t>
  </si>
  <si>
    <t>RECHARGE BOX INTERNET</t>
  </si>
  <si>
    <t>VENTE AU COMPTANT DU 26/04/2022</t>
  </si>
  <si>
    <t>CADEAU RAMADAN</t>
  </si>
  <si>
    <t>REGLEMENT CCI</t>
  </si>
  <si>
    <t>VENTE AU COMPTANT DU 27/04/2022</t>
  </si>
  <si>
    <t>VIDANGE MOTO LEO</t>
  </si>
  <si>
    <t>CARBURANT+ LAVAGE + EAU DE REFROIDISSEMENT</t>
  </si>
  <si>
    <t>REPARATION MOTO CRUX AHOULE</t>
  </si>
  <si>
    <t>VENTE AU COMPTANT DU 29/04/2022</t>
  </si>
  <si>
    <t>VENTE AU COMPTANT DU 30/04/2022</t>
  </si>
  <si>
    <t>ALLOCATION 1 er MAI</t>
  </si>
  <si>
    <t>REGLEMENT SALAIRE BENTHO 04/2022</t>
  </si>
  <si>
    <t>FRAIS DE TAXI DU 25/04 AU 29/04/2022</t>
  </si>
  <si>
    <t>REPORT AVRIL 2022</t>
  </si>
  <si>
    <t>ENTRETIEN BUREAU MOIS D'AVRIL</t>
  </si>
  <si>
    <t>RECHARGE CARBURANT MOTO YAMAHA</t>
  </si>
  <si>
    <t>LIVRAISON ECOTI</t>
  </si>
  <si>
    <t>VENTE AU COMPTANT DU 03/05/2022</t>
  </si>
  <si>
    <t>VENTE AU COMPTANT DU 04/05/2022</t>
  </si>
  <si>
    <t>RECHARGE CARTE CARBURANT M.TANOH</t>
  </si>
  <si>
    <t>RECEPTION AHOULE /CLIENT COCITAM</t>
  </si>
  <si>
    <t>VENTE AU COMPTANT DU 05/05/2022</t>
  </si>
  <si>
    <t>RECHARGE CARBURANT DEUX MOTOS ET M.TANOH</t>
  </si>
  <si>
    <t>ACHAT SACHET D'EMBALLAGE BOULONNERIE</t>
  </si>
  <si>
    <t>VIDANGE MOTO YAMAHA LEO</t>
  </si>
  <si>
    <t>REGLEMENT CHARIOT (Enlevement marchandise CHAVESBAO)</t>
  </si>
  <si>
    <t>VIDANGE MOTO YAMAHA GUE + LAVAGE DES DEUX MOTOS YAMAHA</t>
  </si>
  <si>
    <t>FRAIS DE TAXI DU 03/05 AU 06/05/2022</t>
  </si>
  <si>
    <t>VENTE AU COMPTANT DU 06/05/2022</t>
  </si>
  <si>
    <t>VENTE AU COMPTANT DU 07/05/2022</t>
  </si>
  <si>
    <t>MAIN D'ŒUVRE + ACHAT DE CROIX VEH SUZUKI</t>
  </si>
  <si>
    <t>REGLEMENT DE NOURAKYS</t>
  </si>
  <si>
    <t>BILLET D'AVION M.DENIS LANGLOIS</t>
  </si>
  <si>
    <t>ACHAT DE LAIT BONNET ROUGE PACK DE 24 (AHOULE)</t>
  </si>
  <si>
    <t>VENTE AU COMPTANT DU 09/05/2022</t>
  </si>
  <si>
    <t>REGLEMENT SOTACI</t>
  </si>
  <si>
    <t>VENTE AU COMPTANT DU 10/05/2022</t>
  </si>
  <si>
    <t>AVANCE/SALAIRE MOCKE JUDICAEL</t>
  </si>
  <si>
    <t>INTERNET MOIS DE MAI</t>
  </si>
  <si>
    <t>REGLEMENT WAF METAL</t>
  </si>
  <si>
    <t>CARBURANT+PONT A PEAGE</t>
  </si>
  <si>
    <t>VENTE AU COMPTANT DU 11/05/2022</t>
  </si>
  <si>
    <t>TIMBRE FIXAUX MOIS AVRIL</t>
  </si>
  <si>
    <t>VIGNETTE MOTO AHOULE</t>
  </si>
  <si>
    <t xml:space="preserve">ACHAT DE 02 ADAPTATEURS 220V </t>
  </si>
  <si>
    <t>ACHAT  D'ENSEMBLE DE PLUIE EN 400 HV AHOULE</t>
  </si>
  <si>
    <t>REPARATION ET LAVAGE MOTO LEO</t>
  </si>
  <si>
    <t>LIVRAISON VRIDI</t>
  </si>
  <si>
    <t>VENTE AU COMPTANT DU 12/05/2022</t>
  </si>
  <si>
    <t>DGI (PRIVILEGE FIXAUX)</t>
  </si>
  <si>
    <t>AVANCE/SALAIRE SENOU BI</t>
  </si>
  <si>
    <t>RECHARGE CARTE CARBURANT VEH SUZUKI</t>
  </si>
  <si>
    <t>RECHARGE CARTE CARBURANT MOTO LEO</t>
  </si>
  <si>
    <t>REPARATION DE LA MACHINE DECOUPAGE DES SACHETS DU MAGASIN</t>
  </si>
  <si>
    <t>FRAIS DE CARBURANT MOTO LEO</t>
  </si>
  <si>
    <t>REGLEMENT TOP TECHNOLOGIE MARS 2022</t>
  </si>
  <si>
    <t>FRAIS DE TAXI DU 09/05 AU 13/05/2022</t>
  </si>
  <si>
    <t>ACHAT DE PARAPLUIE</t>
  </si>
  <si>
    <t>VENTE AU COMPTANT DU 13/05/2022</t>
  </si>
  <si>
    <t xml:space="preserve">MAINTENANCE SUR LES DEUX PHOTOCOPIEUSES </t>
  </si>
  <si>
    <t>LIQUIDE DE REFROIDISSEMENT + CARBURANT+STATIONNEMENT  AERIEN</t>
  </si>
  <si>
    <t>ACHAT A BON PRIX</t>
  </si>
  <si>
    <t>VENTE AU COMPTANT DU 16/05/2022</t>
  </si>
  <si>
    <t>ACHAT A DMD &amp; RESTAURATION IVOSEP AVEC M.YAPI AHOULE</t>
  </si>
  <si>
    <t>VENTE AU COMPTANT DU 17/05/2022</t>
  </si>
  <si>
    <t>MOOV MOIS JUIN</t>
  </si>
  <si>
    <t>LIVRAISON VRIDI (SUCRIVOIRE)</t>
  </si>
  <si>
    <t>PONT A PEAGE LEO</t>
  </si>
  <si>
    <t>VENTE AU COMPTANT DU 18/05/2022</t>
  </si>
  <si>
    <t>VENTE AU COMPTANT DU 19/05/2022</t>
  </si>
  <si>
    <t>PAIEMENT DE CONTRAVENTION MOTO AHOULE</t>
  </si>
  <si>
    <t>TOP TECHNOLOGIE M.DENIS LANGLOIS</t>
  </si>
  <si>
    <t xml:space="preserve">LAVAGE VEH SUZUKI, BAS DE DE CAISSE </t>
  </si>
  <si>
    <t>REGLEMENT USICHROM</t>
  </si>
  <si>
    <t>VENTE AU COMPTANT DU 20/05/2022</t>
  </si>
  <si>
    <t>FRAIS DE TAXI DU 16/05/ AU 20/05/2022</t>
  </si>
  <si>
    <t>VENTE AU COMPTANT DU 21/05/2022</t>
  </si>
  <si>
    <t>CHAUSSURE DE SECURITE</t>
  </si>
  <si>
    <t>CODE PLAN DE LOCALISATION</t>
  </si>
  <si>
    <t>ACHAT DE VENTILATEUR &amp; AMPOULE + MAIN D'ŒUVRE</t>
  </si>
  <si>
    <t>EAU DE REFROIDISSEMENT</t>
  </si>
  <si>
    <t>VENTE AU COMPTANT DU 23/05/2022</t>
  </si>
  <si>
    <t>RECHARGE CARTE CARBURANT LEO</t>
  </si>
  <si>
    <t>FRAIS PONT A PEAGE</t>
  </si>
  <si>
    <t>VENTE AU COMPTANT DU 24/05/2022</t>
  </si>
  <si>
    <t>AVANCE/SALAIRE M. SENOU BI</t>
  </si>
  <si>
    <t>VENTE AU COMPTANT DU 25/05/2022</t>
  </si>
  <si>
    <t>AVANCE /SALAIRE M.TANOH</t>
  </si>
  <si>
    <t>ACHAT DE BOTTES LONG (7 PAIRES)</t>
  </si>
  <si>
    <t>VIDANGE + LAVAGE</t>
  </si>
  <si>
    <t>CARTE DE RECHARGE ORANGE + FIXE</t>
  </si>
  <si>
    <t>ACHAT DE PARACETAMOL + CACHE NEZ</t>
  </si>
  <si>
    <t>VENTE AU COMPTANT DU 27/05/2022</t>
  </si>
  <si>
    <t>VENTE AU COMPTANT DU 28/05/2022</t>
  </si>
  <si>
    <t>FRAIS DE TAXI DU 23/05 AU 27/05/2022</t>
  </si>
  <si>
    <t>REPORT  MAI 2022</t>
  </si>
  <si>
    <t>VENTE AU COMPTANT DU 30/05/2022</t>
  </si>
  <si>
    <t>VENTE AU COMPTANT DU 31/05/2022</t>
  </si>
  <si>
    <t>FRAIS DE TAXI DU 30/05 AU 31/05/2022</t>
  </si>
  <si>
    <t>ENTRETIEN BUREAU 05/2022</t>
  </si>
  <si>
    <t>APPROV/ LA CAISSE</t>
  </si>
  <si>
    <t>RECHARGE CARBURANT LEO</t>
  </si>
  <si>
    <t>VENTE AU COMPTANT DU 01/06/2022</t>
  </si>
  <si>
    <t>CARTES DE RECHARGE CARBURANT MOTO YAMAHA AHOULE</t>
  </si>
  <si>
    <t>FRAIS DE CARBURANT MOTO YAMAHAAHOULE</t>
  </si>
  <si>
    <t>VENTE AU COMPTANT DU 02/06/2022</t>
  </si>
  <si>
    <t>VENTE AU COMPTANT DU 03/06/2022</t>
  </si>
  <si>
    <t>FRAIS DE TAXI DU 01/06/2022 AU 03/06/2022</t>
  </si>
  <si>
    <t>VIDANGE MOTO + LAVAGE</t>
  </si>
  <si>
    <t>REPARATION MOTO YAMAHA LEO</t>
  </si>
  <si>
    <t>AVANCE / REPARATION VEH SUZUKI</t>
  </si>
  <si>
    <t>VENTE AU COMPTANT DU 07/06/2022</t>
  </si>
  <si>
    <t>REGLEMENT TC AFRIQUE</t>
  </si>
  <si>
    <t>VENTE AU COMPTANT DU 08/06/2022</t>
  </si>
  <si>
    <t>RECHARGE CARTE CARBURANT M. TANOH</t>
  </si>
  <si>
    <t>INTERNET 06/2022</t>
  </si>
  <si>
    <t>ENTRETIEN PHOTOCOPIEUSE</t>
  </si>
  <si>
    <t>VIDANGE + LAVAGE MOTO YAMAHA LEO</t>
  </si>
  <si>
    <t>DECHARGEMENT (06 PALETTES EMILE MAURIN)</t>
  </si>
  <si>
    <t>COUVERTURE DES ETATS FINANCIER 2021 SOS BOULONNERIE</t>
  </si>
  <si>
    <t>VENTE AU COMPTANT DU 09/06/2022</t>
  </si>
  <si>
    <t>TIMBRE FIXAUX 05/2022</t>
  </si>
  <si>
    <t>RECHARGES L'EAU LAVIVA</t>
  </si>
  <si>
    <t>ACHAT DE SCOTCH A PAPIGRAPH</t>
  </si>
  <si>
    <t>FRAIS DE TAXI DU 07/06/2022 AU 10/06/2022</t>
  </si>
  <si>
    <t>VENTE AU COMPTANT DU 10&amp;11 /06/2022</t>
  </si>
  <si>
    <t>RECHARGE CARTE CARBURANT MOTO YAMAHA LEO</t>
  </si>
  <si>
    <t>LAVAGE MOTO YAMAHA GUE DROH</t>
  </si>
  <si>
    <t>PRODUIT DE TRAITEMENT BOIS</t>
  </si>
  <si>
    <t>ACHAT DE TELEPHONE</t>
  </si>
  <si>
    <t>VENTE AU COMPTANT DU 13/06/2022</t>
  </si>
  <si>
    <t>REPARATION VEHICULE SUZIKI (M. TANOH)</t>
  </si>
  <si>
    <t>VENTE  AU COMPTANT DU 14/06/2022</t>
  </si>
  <si>
    <t>ACHAT A BERNABE CADENAS TITAN</t>
  </si>
  <si>
    <t>ACOMPTE DU MOIS DE JUIN</t>
  </si>
  <si>
    <t>VENTE AU COMPTANT DU 15/06/2022</t>
  </si>
  <si>
    <t>VENTE AU COMPTANT DU 16/06/2022</t>
  </si>
  <si>
    <t>BILLET D'AVION M. DENIS LANGLOIS</t>
  </si>
  <si>
    <t>DECHARGEMENT (PALETTES CHAVESBAO/ INOXMARE/STAYER)</t>
  </si>
  <si>
    <t>VENTE AU COMPTANT DU 17/06/2022</t>
  </si>
  <si>
    <t>FRAIS DE TAXI DU 13/06 AU 17/06/2022</t>
  </si>
  <si>
    <t>VIDANGE MOTO YAMAHA  LEO</t>
  </si>
  <si>
    <t>VENTE AU COMPTANT DU 18/06/2022</t>
  </si>
  <si>
    <t>REGLEMENT FILTISAC SA</t>
  </si>
  <si>
    <t>LAISSEZ PASSER PAA (MARIE LAURE; AHOULE)</t>
  </si>
  <si>
    <t>VENTE AU COMPTANT DU 20/06/2022</t>
  </si>
  <si>
    <t>VENTE AU COMPTANT DU 21/06/2022</t>
  </si>
  <si>
    <t>VENTE AU COMPTANT DU 22/06/2022</t>
  </si>
  <si>
    <t>VENTE AU COMPTANT DU 23/06/2022</t>
  </si>
  <si>
    <t>ACHAT DE 06 BOUCHONS D'OREILLES</t>
  </si>
  <si>
    <t>LAVAGE AUTO + BAS DE CAISSE VEH SUZUKI</t>
  </si>
  <si>
    <t>VENTE AU COMPTANT DU 24/06/2022</t>
  </si>
  <si>
    <t>FRAIS DE TAXI DU 20/06/2022 AU 24/06/2022</t>
  </si>
  <si>
    <t>VENTE AU COMPTANT DU 25/06/2022</t>
  </si>
  <si>
    <t>MOOV MOIS DE JUILLET</t>
  </si>
  <si>
    <t>RECHARGE CARTE CARBURANT MOTO YAMAHA AHOULE</t>
  </si>
  <si>
    <t>REPARATION + VIDANGE MOTO YAMAHA LEO</t>
  </si>
  <si>
    <t>CARTE DE RECHARGE ORANGE + FIXE MOIS DE JUILLET</t>
  </si>
  <si>
    <t>TOP TECHNOLOGIE M. DENIS</t>
  </si>
  <si>
    <t>RECHARGE CARTOUCHE CANON IR 2204</t>
  </si>
  <si>
    <t>VENTE AU COMPTANT DU 27/06/2022</t>
  </si>
  <si>
    <t>REPARATION D'ORDINATEUR</t>
  </si>
  <si>
    <t>LIVRAISON COCITAM</t>
  </si>
  <si>
    <t>VENTE AU COMPTANT DU 28/06/2022</t>
  </si>
  <si>
    <t>RECEPTION AVEC CLIENT SOLIBRA</t>
  </si>
  <si>
    <t>VENTE AU COMPTANT DU 29/06/2022</t>
  </si>
  <si>
    <t>TRANSPORT LIVRAISON ( SGTM)</t>
  </si>
  <si>
    <t>SWITCH TP LINK 16 PONT</t>
  </si>
  <si>
    <t>FRAIS DE TAXI DU 27/06 AU 30/06/2022</t>
  </si>
  <si>
    <t>REPORT  JUIN 2022</t>
  </si>
  <si>
    <t>RECHARGE CARTE CARBURANT MOTO YAMAHA + VEH SUZUKI + M. TANOH</t>
  </si>
  <si>
    <t>VENTE AU COMPTANT DU 30/06/2022</t>
  </si>
  <si>
    <t>ENTRETIEN &amp; NETOYAGE DES PHOTOCOPIEUSES</t>
  </si>
  <si>
    <t>ACHAT CTI-CENTRE DE TRANSFERT D'IMAGE DU LASER / CANON IR 2206</t>
  </si>
  <si>
    <t>ACHAT D'ADAPTATEUR, NEON 120 &amp; TESTA</t>
  </si>
  <si>
    <t>CLE MINUTE DU MAGASIN</t>
  </si>
  <si>
    <t>FRAIS DE TAXI DU 01/07/2022</t>
  </si>
  <si>
    <t>ACHAT DE ROBINET POUR LE MAGASIN + MAIN D'ŒUVRE</t>
  </si>
  <si>
    <t>VENTE AU COMPTANT DU 01/07/2022</t>
  </si>
  <si>
    <t>VENTE AU COMPTANT DU 02/07/2022</t>
  </si>
  <si>
    <t>ENTRETIEN BUREAU 06/2022</t>
  </si>
  <si>
    <t>DETECTEUR DE METAUX POUR FOUILLE + PILE DURACELL+ E/G. AR 280 MM</t>
  </si>
  <si>
    <t>REGLEMENT SCODI</t>
  </si>
  <si>
    <t>VENTE AU COMPTANT DU 04/07/2022</t>
  </si>
  <si>
    <t>LAISSER PASSER + PONT A PEAGE</t>
  </si>
  <si>
    <t>VENTE AU COMPTANT DU 05/07/2022</t>
  </si>
  <si>
    <t>DECHARGEMENT 6 PALETTES EMILE MAURIN</t>
  </si>
  <si>
    <t>ACHAT DE TELEPHONE POUR LE COURSIER</t>
  </si>
  <si>
    <t>REGLEMENT SODECI</t>
  </si>
  <si>
    <t>VENTE AU COMPTANT DU 06/07/2022</t>
  </si>
  <si>
    <t>REPARATION MOTO YAMAHA AHOULE</t>
  </si>
  <si>
    <t>ACHAT A PAPIGRAPH CI</t>
  </si>
  <si>
    <t>VENTE AU COMPTANT DU 07/07/2022</t>
  </si>
  <si>
    <t>TIMBRE FIXAUX JUIN 2022</t>
  </si>
  <si>
    <t>ACHAT D'HORLOGE</t>
  </si>
  <si>
    <t>FRAIS DE TAXI DU 04/07/2022 AU 08/07/2022</t>
  </si>
  <si>
    <t>VENTE AU COMPTANT DU 08/07/2022</t>
  </si>
  <si>
    <t>VIDANGE MOTO  BENTHO</t>
  </si>
  <si>
    <t>VENTE AU COMPTANT DU 11/07/2022</t>
  </si>
  <si>
    <t>EASYCLASSE AVANT VEH SUZIKI</t>
  </si>
  <si>
    <t>RECHARGE CARTE CARBURANT MOTO YAMAHA + VEH SUZUKI</t>
  </si>
  <si>
    <t xml:space="preserve">DOCUMENTATION COMPTABLE </t>
  </si>
  <si>
    <t>VENTE AU COMPTANT DU 12/07/2022</t>
  </si>
  <si>
    <t xml:space="preserve">APPROV BANQUE </t>
  </si>
  <si>
    <t>Maintenance imprimante hp laser</t>
  </si>
  <si>
    <t>VENTE AU COMPTANT DU 13/07/2022</t>
  </si>
  <si>
    <t>ACOMPTE MOIS DE JUILLET 2022</t>
  </si>
  <si>
    <t>VENTE AU COMPTANT DU 14/07/2022</t>
  </si>
  <si>
    <t>VENTE AU COMPTANT DU 15/07/2022</t>
  </si>
  <si>
    <t xml:space="preserve">REGISTRE </t>
  </si>
  <si>
    <t>LAVAGE VEHICULE SUZIKI</t>
  </si>
  <si>
    <t>VENTE AU COMPTANT DU 16/07/2022</t>
  </si>
  <si>
    <t>FRAIS DE TAXI DU 11/07/2022 AU 16/07/2022</t>
  </si>
  <si>
    <t>REGLT MOOV 08/2022</t>
  </si>
  <si>
    <t>reparation veh suziki</t>
  </si>
  <si>
    <t xml:space="preserve">carburant </t>
  </si>
  <si>
    <t xml:space="preserve">DOCUMENT COMPT REVISION DES COMPTES </t>
  </si>
  <si>
    <t xml:space="preserve">PEAGE VEHICULE </t>
  </si>
  <si>
    <t>VENTE AU COMPTANT DU 18/07/2022</t>
  </si>
  <si>
    <t>VENTE AU COMPTANT DU 19/07/2022</t>
  </si>
  <si>
    <t>LAVAGE MOTO  CFAO  BOLIGA ET GUE DROH</t>
  </si>
  <si>
    <t>VENTE AU COMPTANT DU 20/07/2022</t>
  </si>
  <si>
    <t xml:space="preserve">APPROV DE LA BANQUE </t>
  </si>
  <si>
    <t>VENTE AU COMPTANT DU 21/07/2022</t>
  </si>
  <si>
    <t>REPARATION PNEU VEH SUZIKI</t>
  </si>
  <si>
    <t>COFFRE DE MOTO BENTHO</t>
  </si>
  <si>
    <t>carburant moto bentho</t>
  </si>
  <si>
    <t>VENTE AU COMPTANT DU 22/07/2022</t>
  </si>
  <si>
    <t>RECHARGE D'EAU</t>
  </si>
  <si>
    <t>VENTE AU COMPTANT DU 25/07/2022</t>
  </si>
  <si>
    <t>VENTE AU COMPTANT DU 26/07/2022</t>
  </si>
  <si>
    <t>FRAIS DE TAXI  18/07/22 AU 22/07/22</t>
  </si>
  <si>
    <t xml:space="preserve">CHARIOT ELEVATEUR M/ME INDEX </t>
  </si>
  <si>
    <t>REPARATION COPIEUR CANON BUREAU</t>
  </si>
  <si>
    <t>VENTE AU COMPTANT DU 27/07/2022</t>
  </si>
  <si>
    <t>IMPRESSION ET RELUIRE BILAN</t>
  </si>
  <si>
    <t>VENTE AU COMPTANT DU 28/07/2022</t>
  </si>
  <si>
    <t>ENTRETIEN BUREAU 07/2022</t>
  </si>
  <si>
    <t>RECHARGE CARTE CARBURANT BENTHO</t>
  </si>
  <si>
    <t>RECHARGE CARTE CARBURANT AHOULE</t>
  </si>
  <si>
    <t>VENTE AU COMPTANT DU 29/07/2022</t>
  </si>
  <si>
    <t>VENTE AU COMPTANT DU 30/07/2022</t>
  </si>
  <si>
    <t>FRAIS DE TAXI  22/07/22 AU 30/07/2022</t>
  </si>
  <si>
    <t xml:space="preserve">CARBURANT VEH </t>
  </si>
  <si>
    <t xml:space="preserve">PONT PEAGE </t>
  </si>
  <si>
    <t>VENTE AU COMPTANT DU 01/08/2022</t>
  </si>
  <si>
    <t>REGLEMENT INTERNET 07/2022</t>
  </si>
  <si>
    <t>VENTE AU COMPTANT DU 02/08/2022</t>
  </si>
  <si>
    <t xml:space="preserve">LIVRAISON MARCHANDISE </t>
  </si>
  <si>
    <t>ACHAT FOURNITURES DE BUREAU</t>
  </si>
  <si>
    <t>RECHARGE LIBOX POUR BUREAU</t>
  </si>
  <si>
    <t>ACHAT PAPIGRAPH ( CLASSEUR EXACOMPTA)</t>
  </si>
  <si>
    <t>VENTE AU COMPTANT DU 03/08/2022</t>
  </si>
  <si>
    <t>VIDANDE +REPARATION + MAIN D'ŒUVRE MOTO YAMAHA GUE</t>
  </si>
  <si>
    <t>CARTE DE RECHARGE 08/2022</t>
  </si>
  <si>
    <t>VENTE AU COMPTANT DU 04/08/2022</t>
  </si>
  <si>
    <t>ACHAT PAPIGRAPH ( COFFRET + IMPLULSE)</t>
  </si>
  <si>
    <t>VENTE AU COMPTANT DU 05/08/2022</t>
  </si>
  <si>
    <t>FRAIS DE TAXI DU 01/08/2022 AU 05/08/2022</t>
  </si>
  <si>
    <t>FRAIS DE CARBURANT VEH SUZUHI</t>
  </si>
  <si>
    <t>VENTE AU COMPTANT DU 06/08/2022</t>
  </si>
  <si>
    <t>REGLEMENT TOP TECHNOLOGIE</t>
  </si>
  <si>
    <t>HUILE DE MOTEUR + VIDANGE MOTO YAMAHA LEO</t>
  </si>
  <si>
    <t>VENTE AU COMPTANT DU 09/08/2022</t>
  </si>
  <si>
    <t>TIMBRE FIXAUX MOIS DE JUILLET</t>
  </si>
  <si>
    <t>VENTE AU COMPTANT DU 10/08/2022</t>
  </si>
  <si>
    <t>REGLEMENT SN AMDE</t>
  </si>
  <si>
    <t>VENTE AU COMPTANT DU 11/08/2022</t>
  </si>
  <si>
    <t>FRAIS DE CARBURANT MOTO YAMAHA LEO + M.TANOH</t>
  </si>
  <si>
    <t>FRAIS DE TAXI DU 09/08/2022 AU 12/08/2022</t>
  </si>
  <si>
    <t>VENTE AU COMPTANT DU 12/08/2022</t>
  </si>
  <si>
    <t>ACOMPTE DU MOIS AOUT 2022</t>
  </si>
  <si>
    <t>VENTE AU COMTANT DU 13/08/2022</t>
  </si>
  <si>
    <t>REPARATION MACHINE MAGASIN + 02 POUBELLES</t>
  </si>
  <si>
    <t>VIDANDE +REPARATION + MAIN D'ŒUVRE MOTO YAMAHA LEO</t>
  </si>
  <si>
    <t>KIT TAMBOUR + COUSSINET DU ROULEAU PRESSEUR</t>
  </si>
  <si>
    <t>REPARATION IMPRIMANTE+ REMPLACEMENT DE LA CARTE MERE+CABLE</t>
  </si>
  <si>
    <t>FRAIS CARBURANT VEH SUZUKI</t>
  </si>
  <si>
    <t xml:space="preserve">FRAIS DE CARBURANT MOTO YAMAHA LEO </t>
  </si>
  <si>
    <t>VENTE AU COMPTANT DU 18/08/2022</t>
  </si>
  <si>
    <t>VENTE AU COMPTANT DU 19/08/2022</t>
  </si>
  <si>
    <t>FRAIS DE TAXI DU 16/08 AU 19/08/2022</t>
  </si>
  <si>
    <t>INTERNET MOIS AOÛT</t>
  </si>
  <si>
    <t xml:space="preserve">MOOV MOIS </t>
  </si>
  <si>
    <t>VIDANGE+ LAVAGE MOTO YAMAHA LEO</t>
  </si>
  <si>
    <t>VENTE AU COMPTANT DU 23/08/2022</t>
  </si>
  <si>
    <t>ACHAT DE 02 CARTOUCHE POUR CANON IR 2204 N ET IR 2206</t>
  </si>
  <si>
    <t>FRAIS DE MISSION ZUENOULA</t>
  </si>
  <si>
    <t>RECEPTION AVEC CLIENT UNIWAX AHOULE</t>
  </si>
  <si>
    <t>VENTE AU COMPTANT DU 24/08/2022</t>
  </si>
  <si>
    <t>VENTE AU COMPTANT DU 25/08/2022</t>
  </si>
  <si>
    <t>VIDANGE+ LAVAGE MOTO YAMAHA LEO + ACHAT PEDALE</t>
  </si>
  <si>
    <t>FRAIS DE TAXI DU 22/08 AU 26/08/2022</t>
  </si>
  <si>
    <t>VENTE AU COMPTANT DU 26/08/2022</t>
  </si>
  <si>
    <t>VENTE AU COMPTANT DU 27/08/2022</t>
  </si>
  <si>
    <t>LAVAGE MOTO YAMAHA GUE</t>
  </si>
  <si>
    <t>VENTE AU COMPTANT DU 29/08/2022</t>
  </si>
  <si>
    <t>ENTRETIEN CLIMATISEUR</t>
  </si>
  <si>
    <t>VENTE AU COMPTANT DU 30/08/2022</t>
  </si>
  <si>
    <t>DECHARGEMENT DE 4 PALETTES CHAVESBAO</t>
  </si>
  <si>
    <t>RECHARGEMENT CARTE CARBURANT MOTO YAMAHA+ VEH SUZUKI</t>
  </si>
  <si>
    <t>ACHAT PAPIGRAPH</t>
  </si>
  <si>
    <t>FRAIS DE TAXI DU 29/08 AU 31/08/2022</t>
  </si>
  <si>
    <t>DECHARGEMENT PALETTES INOXMARE</t>
  </si>
  <si>
    <t>VENTE AU COMPTANT DU 01/09/2022</t>
  </si>
  <si>
    <t>PARAMETRAGE+CONFIGURATION DE L'IMPRIMANTE</t>
  </si>
  <si>
    <t xml:space="preserve">REPARATION + CHANGEMENT DE LA SERRURE </t>
  </si>
  <si>
    <t>VENTE AU COMPTANT DU 02/09/2022</t>
  </si>
  <si>
    <t>LAVAGE VEHICULE SUZUKI</t>
  </si>
  <si>
    <t>VENTE AU COMPTANT DU 05/09/2022</t>
  </si>
  <si>
    <t>CARTE DE RECHARGE CARBURANT M. TANOH</t>
  </si>
  <si>
    <t>REPARATION  MOTO YAMAHA LEO</t>
  </si>
  <si>
    <t>VENTE AU COMPTANT DU 06/09/2022</t>
  </si>
  <si>
    <t>REGLEMENT SKCI</t>
  </si>
  <si>
    <t>CARTE DE RECHARGE CARBURANT VEH SUZUKI</t>
  </si>
  <si>
    <t>VENTE AU COMPTANT DU 07/09/2022</t>
  </si>
  <si>
    <t>RECEPTION AVEC UN CLIENT M.SENOU BI</t>
  </si>
  <si>
    <t>TIMBRE FIXAUX AOÛT 2022</t>
  </si>
  <si>
    <t>ACHAT DE COLLIER</t>
  </si>
  <si>
    <t>VENTE AU COMPTANT DU 08/09/2022</t>
  </si>
  <si>
    <t>PONT A PEAGE ATTINGUIE</t>
  </si>
  <si>
    <t>VENTE AU COMPTANT DU 12/09/2022</t>
  </si>
  <si>
    <t>VENTE AU COMPTANT DU 13/09/2022</t>
  </si>
  <si>
    <t>RECHARGE CARTE CARBURANT VEH SUZUKI &amp; MOTO YAMAHA AHOULE</t>
  </si>
  <si>
    <t>VENTE AU COMPTANT DU 14/09/2022</t>
  </si>
  <si>
    <t>ACHAT DE FAUTEUIL POUR MARCELLE</t>
  </si>
  <si>
    <t xml:space="preserve">PILE ENERGIZER </t>
  </si>
  <si>
    <t>ACOMPTE DU MOIS DE SEPTEMBRE 2022</t>
  </si>
  <si>
    <t>VENTE AU COMPTANT DU 15/09/2022</t>
  </si>
  <si>
    <t>RELIURES DE 6 DOCUMENTS</t>
  </si>
  <si>
    <t>REGLEMENT FACTURE MEDI ROCH'</t>
  </si>
  <si>
    <t>MOOV OCTOBRE 2022</t>
  </si>
  <si>
    <t>ENREGISTREMENT  PV IMPOTS</t>
  </si>
  <si>
    <t>INTERNET MOIS DE SEPTEMBRE 2022</t>
  </si>
  <si>
    <t>VENTE AU COMPTANT DU 16/09/2022</t>
  </si>
  <si>
    <t>VENTE AU COMPTANT DU 17/09/2022</t>
  </si>
  <si>
    <t>VIDANGE VEHICULE SUZUKI</t>
  </si>
  <si>
    <t>DECHARGEMENT PALETTES INDEX</t>
  </si>
  <si>
    <t>ACHAT DE CABLES + REPARATION D'ORDINATEUR MAGASIN</t>
  </si>
  <si>
    <t>VENTE AU COMPTANT DU 19/09/2022</t>
  </si>
  <si>
    <t>CONSTAT VEH SUZUKI</t>
  </si>
  <si>
    <t>VENTE AU COMPTANT DU 20/09/2022</t>
  </si>
  <si>
    <t>ACHAT DE TELEVISION POUR LE MAGASIN + DECODEUR</t>
  </si>
  <si>
    <t>VENTE AU COMPTANT DU 21/09/2022</t>
  </si>
  <si>
    <t>VIDANGE MOTO YAMAHA GUE</t>
  </si>
  <si>
    <t>VENTE AU COMPTANT DU 22/09/2022</t>
  </si>
  <si>
    <t>VENTE AU COMPTANT DU 23/09/2022</t>
  </si>
  <si>
    <t>VENTE AU COMPTANT DU 24/09/2022</t>
  </si>
  <si>
    <t>FRAIS DE CARBURANT + LAVAGE MOTO YAMAHA LEO &amp; GUE</t>
  </si>
  <si>
    <t>CHANGEMENT DE FLEXIBLE  VEH SUZUKI</t>
  </si>
  <si>
    <t>ACHATFOURNITURE DE BUREAU (PAPIGRAPH)</t>
  </si>
  <si>
    <t>AMPOULE</t>
  </si>
  <si>
    <t>VENTE AU COMPTANT DU 26/09/2022</t>
  </si>
  <si>
    <t>DECHARGEMENT 4 PALETTES EMILE MAURIN</t>
  </si>
  <si>
    <t>VENTE AU COMPTANT DU 27/09/2022</t>
  </si>
  <si>
    <t xml:space="preserve">RECHARGE CARTE CARBURANT VEH SUZUKI </t>
  </si>
  <si>
    <t>ACHAT A CMID (ECROU INOX A2 )</t>
  </si>
  <si>
    <t>REMPLACEMENT VENTILATEUR CLIM VEH SUZUKI</t>
  </si>
  <si>
    <t>VENTE AU COMPTANT DU 28/09/2022</t>
  </si>
  <si>
    <t>REGLEMENT IMP</t>
  </si>
  <si>
    <t>VENTE AU COMPTANT DU 29/09/2022</t>
  </si>
  <si>
    <t>ACHAT DE MULTIPRISE (ORCA)</t>
  </si>
  <si>
    <t>VENTE AU COMPTANT DU 30/09/2022</t>
  </si>
  <si>
    <t>VENTE AU COMPTANT DU 01/10/2022</t>
  </si>
  <si>
    <t>ENTRETIEN BUREAU</t>
  </si>
  <si>
    <t>CHANGEMENT LAVABEAU + MAIN D'ŒUVRE</t>
  </si>
  <si>
    <t>CARTE DE RECHARGE CARBURANT MOTO YAMAHA LEO</t>
  </si>
  <si>
    <t>VENTE AU COMPTANT DU 03/10/2022</t>
  </si>
  <si>
    <t>SODECI</t>
  </si>
  <si>
    <t>ACHAT A CFAO pour Materiel vehicule</t>
  </si>
  <si>
    <t>ENTRETIEN DE BUREAU 08/2022</t>
  </si>
  <si>
    <t>AVANCE  REPARATION VEH SUZUKI</t>
  </si>
  <si>
    <t>AVANCE REPARATION VEH SUZUKI</t>
  </si>
  <si>
    <t>CARTE DU COMMERCANT 2022 2023</t>
  </si>
  <si>
    <t>FRAIS DE TAXI ET DE LIVRAISON DE M/SES DU 01/09 AU 02/09/2022</t>
  </si>
  <si>
    <t>FRAIS DE TAXI ET DE LIVRAISON DE M/SES DU 05/09 AU 09/09/2022</t>
  </si>
  <si>
    <t>FRAIS DE TAXI  ET DE LIVRAISON DE M/SES DU 12/09 AU 16/09/2022</t>
  </si>
  <si>
    <t>FRAIS DE TAXI ET DE LIVRAISON DE M/SES DU 19/09 AU 23/09/2022</t>
  </si>
  <si>
    <t>FRAIS DE TAXI ET DE LIVRAISON M/SES DU 26/09 AU 30/09/2022</t>
  </si>
  <si>
    <t>FRAIS DE LIVRAISON</t>
  </si>
  <si>
    <t>VENTE AU COMPTANT DU 04/10/2022</t>
  </si>
  <si>
    <t>ECART 09/22</t>
  </si>
  <si>
    <t>VENTE AU COMPTANT DU 05/10/2022</t>
  </si>
  <si>
    <t>REGLEMENT OPHIR GRAPHIC (Production de 09 cartes professionnelle)</t>
  </si>
  <si>
    <t>VENTE AU COMPTANT DU 07/10/2022</t>
  </si>
  <si>
    <t>REMPLACEMENT ELEMENT CHAUFFEMENT POUR CANON IR 2204 N</t>
  </si>
  <si>
    <t>FRAIS DE LIVRAISON DU 03/10 AU 07/10/2022</t>
  </si>
  <si>
    <t>FRAIS DE TAXI DU 03/10/2022 AU 07/10/2022</t>
  </si>
  <si>
    <t>FRAIS DE MISSION DUEKOUE DU 02/10/2022 AU 05/10/2022</t>
  </si>
  <si>
    <t>SOLDE REPARATION VEHICULE SUZUKI</t>
  </si>
  <si>
    <t>VENTE AU COMPTANT DU 10/10/2022</t>
  </si>
  <si>
    <t>VENTE AU COMPTANT DU 11/10/2022</t>
  </si>
  <si>
    <t>VENTE AU COMPTANT DU 12/10/2022</t>
  </si>
  <si>
    <t>MOOV NOVEMBRE 2022</t>
  </si>
  <si>
    <t>INTERNET OCTOBRE 2022</t>
  </si>
  <si>
    <t>ACHAT A PAPIGRAPH (RAM INPLUSE BLANC QTE 10)</t>
  </si>
  <si>
    <t>FRAIS DE MISSION TASSALE DU 13/10/2022  + PONT A PEAGE</t>
  </si>
  <si>
    <t>CREATION DE CARTE CARBURANT + FRAIS DE CARBURANT VEH AHOULE</t>
  </si>
  <si>
    <t>VENTE AU COMPTANT DU 13/10/2022</t>
  </si>
  <si>
    <t>PARAMETRAGE DES POSTES UTILISATEURS INTERNE ET BLOCAGE DES SITES</t>
  </si>
  <si>
    <t>LIVRAISON DU 10/10 AU 14/10/2022</t>
  </si>
  <si>
    <t>FRAIS DE TAXI DU 10/10/2022 AU 14/10/2022</t>
  </si>
  <si>
    <t>VENTE AU COMPTANT DU 14/10 &amp; 15/10/2022</t>
  </si>
  <si>
    <t>FRAIS DE CARBURANT M.TANOH</t>
  </si>
  <si>
    <t>LIVRAISON COLIS SUCRIVOIRE VRIDI</t>
  </si>
  <si>
    <t xml:space="preserve">FRAIS DE CARBURANT AHOULE </t>
  </si>
  <si>
    <t>VENTE AU COMPTANT DU 17/10/2022</t>
  </si>
  <si>
    <t>ACOMPTE MOIS OCTOBRE 2022</t>
  </si>
  <si>
    <t>LAVAGE + VIDANGE MOTO YAMAHA 2157&amp;9824 +SUPPORT RETROVISEUR</t>
  </si>
  <si>
    <t>APPROV CAISSE PAR LA BANQUE</t>
  </si>
  <si>
    <t>REGLEMENT LOYER SEPTEMBRE 2022 SOS BOULONNERIE</t>
  </si>
  <si>
    <t>REGLEMENT LOYER OCTOBRE 2022 SOS BOULONNERIE</t>
  </si>
  <si>
    <t>VENTE AU COMPTANT DU 18/10/2022</t>
  </si>
  <si>
    <t>RECHARGEMENT CANAL +</t>
  </si>
  <si>
    <t>VENTE AU COMPTANT DU 19/10/2022</t>
  </si>
  <si>
    <t>VENTE AU COMPTANT DU 20/10/2022</t>
  </si>
  <si>
    <t>VENTE AU COMPTANT DU 21/10/2022</t>
  </si>
  <si>
    <t>LIVRAISON DU 17/10 AU 21/10/2022</t>
  </si>
  <si>
    <t>FRAIS DE TAXI DU 17/10 AU 21/10/2022</t>
  </si>
  <si>
    <t>REPARATION TIGE DE VITESSE VEH SUZUKI</t>
  </si>
  <si>
    <t>PARAMETRAGE + REPARATION IMPRIMANTE IR2206+ CABLES RESEAUX RJ45</t>
  </si>
  <si>
    <t>LAVAGE + VIDANGE MOTO YAMAHA + REPARATION</t>
  </si>
  <si>
    <t>VENTE AU COMPTANT DU 24/10/2022</t>
  </si>
  <si>
    <t>REPARATION PLAQUE FAUTEUIL M.BOLIGA</t>
  </si>
  <si>
    <t>ACHAT DE CARTOURCHE POUR IMPRIMANTE IR 2204N</t>
  </si>
  <si>
    <t>VENTE AU COMPTANT DU 25/10/2022</t>
  </si>
  <si>
    <t>PONT A PEAGE VEH SUZUKI</t>
  </si>
  <si>
    <t>VENTE AU COMPTANT DU 26/10/2022</t>
  </si>
  <si>
    <t>RECEPTION CLIENT AHOULE</t>
  </si>
  <si>
    <t>VENTE AU COMPTANT DU 27/10/2022</t>
  </si>
  <si>
    <t>CARTE DE RECHARGE ORANGE 11/2022</t>
  </si>
  <si>
    <t>LIVRAISON DU 24/10/2022 AU 28/10/2022</t>
  </si>
  <si>
    <t>FRAIS DE TAXI DU 24/10 AU 28/10/2022</t>
  </si>
  <si>
    <t>VENTE AU COMPTANT DU 28/10/2022</t>
  </si>
  <si>
    <t xml:space="preserve"> REPARATION VEH SUZUKI ( TIGE DE VITESSE + MAIN D'ŒUVRE)</t>
  </si>
  <si>
    <t xml:space="preserve">    </t>
  </si>
  <si>
    <t>FRAIS DE TAXI DU 31/10/2022</t>
  </si>
  <si>
    <t>VENTE AU COMPTANT DU 31/10/2022</t>
  </si>
  <si>
    <t>ENTRETIEN BUREAU MOIS OCTOBRE 2022</t>
  </si>
  <si>
    <t>FRAIS DE DEPOT ACHAT MOTO GUE</t>
  </si>
  <si>
    <t>RECHARGE CARTE CARBURANT MOTO YAMAHA GUE</t>
  </si>
  <si>
    <t>RECHARGE CARTE CARBURANT VEH M. TANOH</t>
  </si>
  <si>
    <t>RECHARGE CARTE CARBURANT VEH AHOULE</t>
  </si>
  <si>
    <t>DETECTEUR DE FAUX BILLETS</t>
  </si>
  <si>
    <t>VENTE AU COMPTANT DU 03/11/2022</t>
  </si>
  <si>
    <t>ENTRETIEN COPIEUR CANON IR2204N/IR2206 + NETTOYAGE</t>
  </si>
  <si>
    <t>FRAIS DE TRANSPORT MOTO GUE</t>
  </si>
  <si>
    <t>VENTE AU COMPTANT DU 02/11/2022</t>
  </si>
  <si>
    <t xml:space="preserve">ACHAT DE TELEPHONE </t>
  </si>
  <si>
    <t>TAPIS VEH SUZUKI</t>
  </si>
  <si>
    <t>VIDANGE + LAVAGE LEO</t>
  </si>
  <si>
    <t>VENTE MOTO RYMCO</t>
  </si>
  <si>
    <t>FRAIS DE TAXI DU 02/11 AU 04/11/2022</t>
  </si>
  <si>
    <t>LAVAGE VEH SUZULI</t>
  </si>
  <si>
    <t>VENTE AU COMPTANT DU 04/11/2022</t>
  </si>
  <si>
    <t>VENTE AU COMPTANT DU 07/11/2022</t>
  </si>
  <si>
    <t>ACHAT AMPOULE +CONTACT+REFLET + MAIN D'ŒUVRE</t>
  </si>
  <si>
    <t>REPARATION CLE MOTO RYMCO</t>
  </si>
  <si>
    <t>ACHAT A PAPIGRAPH (RAME + CLASSEUR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</si>
  <si>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</si>
  <si>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VENTE AU COMPTANT DU 08/11/2022</t>
  </si>
  <si>
    <t>VENTE AU COMPTANT DU 09/11/2022</t>
  </si>
  <si>
    <t xml:space="preserve">ACHAT A PAPIGRAPH </t>
  </si>
  <si>
    <t>VENTE AU COMPTANT DU 10/11/2022</t>
  </si>
  <si>
    <t>CHARIOT (DECHARGEMENT CHAVESBAO + EMILE MAURIN)</t>
  </si>
  <si>
    <t>AHOULE JD</t>
  </si>
  <si>
    <t>CHAUSSURE DE SECURITE (BAMBA &amp; MOCKE)</t>
  </si>
  <si>
    <t>REGLEMENT (FRATERNITE MATIN)</t>
  </si>
  <si>
    <t>RECHARGEMENT CARTE CARBURANT VEH SUZUKI</t>
  </si>
  <si>
    <t>FRAIS DE TAXI DU 07/11 AU 11/11/2022</t>
  </si>
  <si>
    <t>VENTE AU COMPTANT DU 11/11/2022</t>
  </si>
  <si>
    <t>LAVAGE + ASPIRER +BAS DE CAISSE</t>
  </si>
  <si>
    <t>ASSURANCE MOTO APSONIC GUE</t>
  </si>
  <si>
    <t>RECHARGE CARBURANT + VIDANGE MOTO  YAMAHA LEO</t>
  </si>
  <si>
    <t xml:space="preserve">FRAIS DE MISSION </t>
  </si>
  <si>
    <t>VENTE AU COMPTANT DU 14/11/2022</t>
  </si>
  <si>
    <t>ACOMPTE DU MOIS DE NOVEMBRE</t>
  </si>
  <si>
    <t>MOOV MOIS DE DECEMBRE 2022</t>
  </si>
  <si>
    <t>VENTE AU COMPTANT DU 16/11/2022</t>
  </si>
  <si>
    <t>VENTE AU COMPTANT DU 17/11/2022</t>
  </si>
  <si>
    <t>LIVRAISON DU 14/11 AU 18/11/2022</t>
  </si>
  <si>
    <t>FRAIS DE TAXI DU 14/11 AU 18/11/2022</t>
  </si>
  <si>
    <t>REGLEMENT TRANS ROULEMENT</t>
  </si>
  <si>
    <t>VENTE AU COMPTANT DU 18/11/2022</t>
  </si>
  <si>
    <t>VENTE AU COMPTANT DU 19/11/2022</t>
  </si>
  <si>
    <t>FRAIS DE CARBURANT VEH SUZUKI + VEH AHOULE</t>
  </si>
  <si>
    <t>ACHAT SOCOCE( PRODUIT D'ENTRETIEN BUREAU)</t>
  </si>
  <si>
    <t>INTERNET MOIS NOVEMBRE 2022</t>
  </si>
  <si>
    <t>VENTE AU COMPTANT DU 21/11/2022</t>
  </si>
  <si>
    <t>COMMISSION M.TEHIGBA</t>
  </si>
  <si>
    <t>CARTE DE RECHARGE ORANGE MOIS DECEMBRE 2022</t>
  </si>
  <si>
    <t>VENTE AU COMPTANT DU 22/11/2022</t>
  </si>
  <si>
    <t>ACHAT MEDICAMENT M.DENIS</t>
  </si>
  <si>
    <t>VENTE AU COMPTANT DU 23/11/2022</t>
  </si>
  <si>
    <t>REGLEMENT LES CENTAURES ROUTIERS</t>
  </si>
  <si>
    <t>REGLEMENT SAMELA</t>
  </si>
  <si>
    <t>FRAIS DE CARBURANT VEH AHOULE</t>
  </si>
  <si>
    <t>VENTE AU COMPTANT DU 24/11/2022</t>
  </si>
  <si>
    <t>CHARIOT (DECHARGEMENT DELA)</t>
  </si>
  <si>
    <t>VIGNETTE MOTO YAMAHA LEO</t>
  </si>
  <si>
    <t>FRAIS DE TAXI DU 21/11 AU 25/11/2022</t>
  </si>
  <si>
    <t>LIVRAISON DU 21/11 AU 25/11/2022</t>
  </si>
  <si>
    <t>VENTE AU COMPTANT DU 25 &amp; 26 /11/2022</t>
  </si>
  <si>
    <t>JOURNAL FRATERNITE MATIN</t>
  </si>
  <si>
    <t>VENTE AU COMPTANT DU 28/11/2022</t>
  </si>
  <si>
    <t>AVANCE PREPARATION VISITE TECHNIQUE VEH SUZUKI</t>
  </si>
  <si>
    <t>RECHARGEMENT CARTE CARBURANT MOTO YAMAHA LEO</t>
  </si>
  <si>
    <t>VENTE AU COMPTANT DU 29/11/2022</t>
  </si>
  <si>
    <t>FRAIS DE TAXI DU 28/11 AU 30/11/2022</t>
  </si>
  <si>
    <t>LIVRAISON DU 28/11 AU 30/11/2022</t>
  </si>
  <si>
    <t>BOIS POUR ESSUI TOUT M.BOLIGA</t>
  </si>
  <si>
    <t>VENTE AU COMPTANT DU 30/11/2022</t>
  </si>
  <si>
    <t>REPORT NOVEMBRE 2022</t>
  </si>
  <si>
    <t>REGLEMENT NOUVELLE MICI EMBACI</t>
  </si>
  <si>
    <t>VENTE AU COMPTANT DU 01/12/2022</t>
  </si>
  <si>
    <t>CARTE DE RECHARGE VEH SUZUKI</t>
  </si>
  <si>
    <t>CARTE DE RECHARGE VEH M.TANOH</t>
  </si>
  <si>
    <t>CARTE DE RECHARGE  VEH AHOULE</t>
  </si>
  <si>
    <t>LIVRAISON DU 01/12 AU 02/12/2022</t>
  </si>
  <si>
    <t>FRAIS DE TAXI DU 01/12 AU 02/12/2022</t>
  </si>
  <si>
    <t>REGLEMENT FRATERNITE MATIN</t>
  </si>
  <si>
    <t>VENTE AU COMPTANT DU 02/12/2022</t>
  </si>
  <si>
    <t>VENTE AU COMPTANT DU 03/12/2022</t>
  </si>
  <si>
    <t>VENTE AU COMPTANT DU 05/12/2022</t>
  </si>
  <si>
    <t>VENTE AU COMPTANT DU 06/12/2022</t>
  </si>
  <si>
    <t>VENTE AU COMPTANT DU 07/12/2022</t>
  </si>
  <si>
    <t>FRAIS CREATION + RECHARGEMENT CARTE CARBURANT MOTO APSONIC</t>
  </si>
  <si>
    <t>FIXATION PORT ESSUIE TOUT</t>
  </si>
  <si>
    <t>VENTE AU COMPTANT DU 08/12/2022</t>
  </si>
  <si>
    <t>DECHARGEMENT TENTE+EMILE MAURIN ( 4 PALETTES)</t>
  </si>
  <si>
    <t>VENTE AU COMPTANT DU 09/12/2022</t>
  </si>
  <si>
    <t>REPARATION CHAINE MOTO YAMAHA LEO</t>
  </si>
  <si>
    <t>FRAIS DE TAXI DU 05/12 AU 09/12/2022</t>
  </si>
  <si>
    <t>LIVRAISON DU 05/12 AU 09/12/2022</t>
  </si>
  <si>
    <t>JOURNAL FRATERNITE MATIN DU 05 AU 09/12/2022</t>
  </si>
  <si>
    <t xml:space="preserve">RECHARGEMENT CARTE CARBURANT VEH AHOULE </t>
  </si>
  <si>
    <t>ACHAT SCOCH  POUR MAGASIN</t>
  </si>
  <si>
    <t>VENTE AU COMPTANT DU 12/12/2022</t>
  </si>
  <si>
    <t xml:space="preserve">LAVAGE AUTO VEH SUZUKI </t>
  </si>
  <si>
    <t>VENTE AU COMPTANT DU 13/12/2022</t>
  </si>
  <si>
    <t>ACHAT CORDE MOTO APSONIC GUE</t>
  </si>
  <si>
    <t>VENTE AU COMPTANT DU 14/12/2022</t>
  </si>
  <si>
    <t>REPARATION COPIEURS CANON IR2206/2204 N</t>
  </si>
  <si>
    <t>VENTE AU COMPTANT DU 15/12/2022</t>
  </si>
  <si>
    <t>VENTE AU COMPTANT DU 16/12/2022</t>
  </si>
  <si>
    <t>FRAIS DE TAXI DU 12/12 AU 16/12/2022</t>
  </si>
  <si>
    <t>LIVRAISON  DU 12/12 AU 16/12/2022</t>
  </si>
  <si>
    <t>MOOV JANVIER 2022</t>
  </si>
  <si>
    <t>INTERNET DECEMBRE 2022</t>
  </si>
  <si>
    <t>RECHARGEMENT CARTE CARBURANT MOTO YAMAHA RENE</t>
  </si>
  <si>
    <t>CARTE DE RECHARGE ORANGE MOIS DE JANVIER</t>
  </si>
  <si>
    <t>VENTE AU COMPTANT DU 19/12/2022</t>
  </si>
  <si>
    <t>CHAUSSURE DE SECURITE+ IMPERMEABLE RENE</t>
  </si>
  <si>
    <t>VENTE AU COMPTANT DU 20/12/2022</t>
  </si>
  <si>
    <t>REGLEMENT PRESTIGE AUTO + SOUDOTEC</t>
  </si>
  <si>
    <t>REGLEMENT MEDIAROCH(10 CACHETS RECTANGULAIRES)</t>
  </si>
  <si>
    <t>ACHAT TONER 131 A NOIR</t>
  </si>
  <si>
    <t>SOLDE PREPARATION VISITE TECHNIQUE VEH SUZUKI+ VIGNETTE</t>
  </si>
  <si>
    <t>VENTE AU COMPTANT DU 21/12/2022</t>
  </si>
  <si>
    <t>REPARATION D'IMPRINANTE MAGASIN (MARIUS)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</si>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</sst>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C_F_A_-;\-* #,##0\ _C_F_A_-;_-* &quot;-&quot;\ _C_F_A_-;_-@_-"/>
    <numFmt numFmtId="166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  <xf numFmtId="166" fontId="0" fillId="0" borderId="1" xfId="1" applyNumberFormat="1" applyFont="1" applyBorder="1"/>
    <xf numFmtId="166" fontId="0" fillId="0" borderId="1" xfId="1" applyNumberFormat="1" applyFont="1" applyBorder="1" applyAlignment="1">
      <alignment horizontal="left" vertical="center"/>
    </xf>
    <xf numFmtId="0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4" borderId="1" xfId="0" applyFill="1" applyBorder="1"/>
    <xf numFmtId="166" fontId="0" fillId="0" borderId="1" xfId="0" applyNumberFormat="1" applyBorder="1"/>
    <xf numFmtId="0" fontId="0" fillId="5" borderId="1" xfId="0" applyFill="1" applyBorder="1"/>
    <xf numFmtId="0" fontId="3" fillId="6" borderId="1" xfId="0" applyFont="1" applyFill="1" applyBorder="1"/>
    <xf numFmtId="166" fontId="0" fillId="0" borderId="0" xfId="1" applyNumberFormat="1" applyFont="1" applyBorder="1"/>
    <xf numFmtId="165" fontId="0" fillId="7" borderId="0" xfId="0" applyNumberFormat="1" applyFill="1" applyAlignment="1">
      <alignment horizontal="center" vertical="center"/>
    </xf>
    <xf numFmtId="166" fontId="0" fillId="0" borderId="0" xfId="0" applyNumberFormat="1"/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left" vertical="center"/>
    </xf>
    <xf numFmtId="0" fontId="0" fillId="0" borderId="2" xfId="0" applyBorder="1"/>
    <xf numFmtId="164" fontId="0" fillId="0" borderId="0" xfId="1" applyFont="1"/>
    <xf numFmtId="164" fontId="0" fillId="0" borderId="0" xfId="0" applyNumberFormat="1"/>
    <xf numFmtId="164" fontId="0" fillId="0" borderId="0" xfId="1" applyFont="1" applyFill="1"/>
    <xf numFmtId="166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6" fontId="0" fillId="0" borderId="0" xfId="1" applyNumberFormat="1" applyFont="1"/>
    <xf numFmtId="166" fontId="0" fillId="0" borderId="0" xfId="1" applyNumberFormat="1" applyFont="1" applyFill="1"/>
    <xf numFmtId="166" fontId="3" fillId="0" borderId="0" xfId="0" applyNumberFormat="1" applyFont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166" fontId="0" fillId="7" borderId="1" xfId="1" applyNumberFormat="1" applyFont="1" applyFill="1" applyBorder="1"/>
    <xf numFmtId="0" fontId="0" fillId="7" borderId="0" xfId="0" applyFill="1"/>
    <xf numFmtId="166" fontId="2" fillId="0" borderId="1" xfId="1" applyNumberFormat="1" applyFont="1" applyFill="1" applyBorder="1"/>
    <xf numFmtId="166" fontId="0" fillId="0" borderId="0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0" fillId="0" borderId="0" xfId="1" applyNumberFormat="1" applyFont="1" applyFill="1" applyBorder="1"/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7" borderId="0" xfId="0" applyFont="1" applyFill="1"/>
    <xf numFmtId="1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166" fontId="5" fillId="0" borderId="1" xfId="1" applyNumberFormat="1" applyFont="1" applyBorder="1"/>
    <xf numFmtId="166" fontId="5" fillId="0" borderId="1" xfId="1" applyNumberFormat="1" applyFont="1" applyBorder="1" applyAlignment="1">
      <alignment horizontal="left" vertical="center"/>
    </xf>
    <xf numFmtId="0" fontId="5" fillId="0" borderId="0" xfId="0" applyFont="1"/>
    <xf numFmtId="166" fontId="5" fillId="0" borderId="1" xfId="0" applyNumberFormat="1" applyFont="1" applyBorder="1"/>
    <xf numFmtId="0" fontId="5" fillId="3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1" applyNumberFormat="1" applyFont="1" applyBorder="1"/>
    <xf numFmtId="0" fontId="5" fillId="0" borderId="1" xfId="0" applyFont="1" applyBorder="1" applyAlignment="1">
      <alignment horizontal="left" vertical="center"/>
    </xf>
    <xf numFmtId="166" fontId="5" fillId="0" borderId="1" xfId="1" applyNumberFormat="1" applyFont="1" applyBorder="1" applyAlignment="1">
      <alignment horizontal="center" vertical="center"/>
    </xf>
    <xf numFmtId="166" fontId="5" fillId="0" borderId="1" xfId="1" applyNumberFormat="1" applyFont="1" applyFill="1" applyBorder="1"/>
    <xf numFmtId="166" fontId="5" fillId="0" borderId="1" xfId="1" applyNumberFormat="1" applyFont="1" applyFill="1" applyBorder="1" applyAlignment="1">
      <alignment horizontal="left" vertical="center"/>
    </xf>
    <xf numFmtId="166" fontId="5" fillId="0" borderId="0" xfId="1" applyNumberFormat="1" applyFont="1" applyBorder="1"/>
    <xf numFmtId="0" fontId="5" fillId="5" borderId="1" xfId="0" applyFont="1" applyFill="1" applyBorder="1"/>
    <xf numFmtId="0" fontId="7" fillId="6" borderId="1" xfId="0" applyFont="1" applyFill="1" applyBorder="1"/>
    <xf numFmtId="166" fontId="0" fillId="7" borderId="1" xfId="1" applyNumberFormat="1" applyFont="1" applyFill="1" applyBorder="1" applyAlignment="1">
      <alignment horizontal="left" vertical="center"/>
    </xf>
    <xf numFmtId="166" fontId="5" fillId="0" borderId="0" xfId="1" applyNumberFormat="1" applyFont="1" applyFill="1"/>
    <xf numFmtId="166" fontId="8" fillId="0" borderId="0" xfId="1" applyNumberFormat="1" applyFont="1" applyFill="1"/>
    <xf numFmtId="0" fontId="6" fillId="0" borderId="1" xfId="0" applyFont="1" applyBorder="1" applyAlignment="1">
      <alignment horizontal="center"/>
    </xf>
    <xf numFmtId="166" fontId="5" fillId="0" borderId="0" xfId="0" applyNumberFormat="1" applyFont="1"/>
    <xf numFmtId="16" fontId="5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5" fillId="7" borderId="1" xfId="0" applyFont="1" applyFill="1" applyBorder="1"/>
    <xf numFmtId="166" fontId="5" fillId="7" borderId="1" xfId="1" applyNumberFormat="1" applyFont="1" applyFill="1" applyBorder="1"/>
    <xf numFmtId="166" fontId="5" fillId="7" borderId="1" xfId="1" applyNumberFormat="1" applyFont="1" applyFill="1" applyBorder="1" applyAlignment="1">
      <alignment horizontal="left" vertical="center"/>
    </xf>
    <xf numFmtId="3" fontId="0" fillId="0" borderId="1" xfId="0" applyNumberFormat="1" applyBorder="1" applyAlignment="1">
      <alignment horizontal="center"/>
    </xf>
    <xf numFmtId="166" fontId="0" fillId="6" borderId="1" xfId="1" applyNumberFormat="1" applyFont="1" applyFill="1" applyBorder="1"/>
    <xf numFmtId="166" fontId="2" fillId="0" borderId="0" xfId="1" applyNumberFormat="1" applyFont="1"/>
    <xf numFmtId="16" fontId="0" fillId="0" borderId="0" xfId="0" applyNumberFormat="1"/>
    <xf numFmtId="16" fontId="0" fillId="0" borderId="0" xfId="0" applyNumberForma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93"/>
  <sheetViews>
    <sheetView topLeftCell="A3" workbookViewId="0">
      <selection activeCell="E74" sqref="E74"/>
    </sheetView>
  </sheetViews>
  <sheetFormatPr baseColWidth="10" defaultRowHeight="15" x14ac:dyDescent="0.25"/>
  <cols>
    <col min="3" max="3" width="67.140625" customWidth="1"/>
    <col min="4" max="4" width="16.28515625" customWidth="1"/>
    <col min="5" max="5" width="11.7109375" bestFit="1" customWidth="1"/>
    <col min="7" max="7" width="12.7109375" customWidth="1"/>
    <col min="10" max="10" width="12.85546875" bestFit="1" customWidth="1"/>
  </cols>
  <sheetData>
    <row r="4" spans="1:9" x14ac:dyDescent="0.25">
      <c r="A4" s="1" t="s">
        <v>0</v>
      </c>
      <c r="B4" s="2" t="s">
        <v>1</v>
      </c>
      <c r="C4" s="1" t="s">
        <v>2</v>
      </c>
      <c r="D4" s="3" t="s">
        <v>3</v>
      </c>
      <c r="E4" s="3" t="s">
        <v>4</v>
      </c>
      <c r="G4" s="3" t="s">
        <v>5</v>
      </c>
      <c r="H4" s="18"/>
      <c r="I4" s="18"/>
    </row>
    <row r="5" spans="1:9" s="34" customFormat="1" x14ac:dyDescent="0.25">
      <c r="A5" s="4"/>
      <c r="B5" s="5"/>
      <c r="C5" s="6" t="s">
        <v>89</v>
      </c>
      <c r="D5" s="20">
        <v>231569</v>
      </c>
      <c r="E5" s="21"/>
      <c r="F5"/>
      <c r="G5" s="9"/>
      <c r="H5" s="17"/>
      <c r="I5" s="18"/>
    </row>
    <row r="6" spans="1:9" x14ac:dyDescent="0.25">
      <c r="A6" s="4">
        <v>44564</v>
      </c>
      <c r="B6" s="10">
        <v>2201001</v>
      </c>
      <c r="C6" s="11" t="s">
        <v>20</v>
      </c>
      <c r="D6" s="20">
        <v>4130</v>
      </c>
      <c r="E6" s="21"/>
      <c r="G6" s="11"/>
      <c r="H6" s="17"/>
      <c r="I6" s="17"/>
    </row>
    <row r="7" spans="1:9" x14ac:dyDescent="0.25">
      <c r="A7" s="4">
        <v>44564</v>
      </c>
      <c r="B7" s="10">
        <v>2201002</v>
      </c>
      <c r="C7" s="11" t="s">
        <v>15</v>
      </c>
      <c r="D7" s="20"/>
      <c r="E7" s="21">
        <v>1500</v>
      </c>
      <c r="G7" s="14"/>
      <c r="H7" s="17"/>
    </row>
    <row r="8" spans="1:9" x14ac:dyDescent="0.25">
      <c r="A8" s="4">
        <v>44565</v>
      </c>
      <c r="B8" s="10">
        <v>2201003</v>
      </c>
      <c r="C8" s="11" t="s">
        <v>21</v>
      </c>
      <c r="D8" s="20">
        <v>84917</v>
      </c>
      <c r="E8" s="21"/>
      <c r="G8" s="14">
        <v>-67</v>
      </c>
      <c r="H8" s="17"/>
      <c r="I8" s="17"/>
    </row>
    <row r="9" spans="1:9" x14ac:dyDescent="0.25">
      <c r="A9" s="4">
        <v>44566</v>
      </c>
      <c r="B9" s="10">
        <v>2201004</v>
      </c>
      <c r="C9" s="11" t="s">
        <v>22</v>
      </c>
      <c r="D9" s="20"/>
      <c r="E9" s="21">
        <v>40000</v>
      </c>
      <c r="G9" s="14"/>
      <c r="H9" s="17"/>
      <c r="I9" s="17"/>
    </row>
    <row r="10" spans="1:9" x14ac:dyDescent="0.25">
      <c r="A10" s="4">
        <v>44566</v>
      </c>
      <c r="B10" s="10">
        <v>2201005</v>
      </c>
      <c r="C10" s="11" t="s">
        <v>23</v>
      </c>
      <c r="D10" s="20"/>
      <c r="E10" s="21">
        <v>66000</v>
      </c>
      <c r="G10" s="14"/>
      <c r="H10" s="17"/>
      <c r="I10" s="17"/>
    </row>
    <row r="11" spans="1:9" x14ac:dyDescent="0.25">
      <c r="A11" s="4">
        <v>44201</v>
      </c>
      <c r="B11" s="10">
        <v>2201006</v>
      </c>
      <c r="C11" s="11" t="s">
        <v>24</v>
      </c>
      <c r="D11" s="20">
        <v>25616</v>
      </c>
      <c r="E11" s="21"/>
      <c r="G11" s="14">
        <v>34</v>
      </c>
      <c r="H11" s="17"/>
      <c r="I11" s="17"/>
    </row>
    <row r="12" spans="1:9" x14ac:dyDescent="0.25">
      <c r="A12" s="4">
        <v>44567</v>
      </c>
      <c r="B12" s="10">
        <v>2201007</v>
      </c>
      <c r="C12" s="11" t="s">
        <v>31</v>
      </c>
      <c r="D12" s="20">
        <v>138216</v>
      </c>
      <c r="E12" s="21"/>
      <c r="G12" s="14">
        <v>-16</v>
      </c>
      <c r="H12" s="17"/>
      <c r="I12" s="17"/>
    </row>
    <row r="13" spans="1:9" x14ac:dyDescent="0.25">
      <c r="A13" s="4">
        <v>44568</v>
      </c>
      <c r="B13" s="10">
        <v>2201008</v>
      </c>
      <c r="C13" s="11" t="s">
        <v>30</v>
      </c>
      <c r="D13" s="20">
        <v>19910</v>
      </c>
      <c r="E13" s="21"/>
      <c r="G13" s="14">
        <v>90</v>
      </c>
      <c r="H13" s="17"/>
      <c r="I13" s="17"/>
    </row>
    <row r="14" spans="1:9" x14ac:dyDescent="0.25">
      <c r="A14" s="4">
        <v>44568</v>
      </c>
      <c r="B14" s="10">
        <v>2201009</v>
      </c>
      <c r="C14" s="11" t="s">
        <v>25</v>
      </c>
      <c r="D14" s="20"/>
      <c r="E14" s="21">
        <v>33000</v>
      </c>
      <c r="G14" s="14"/>
      <c r="H14" s="17"/>
      <c r="I14" s="17"/>
    </row>
    <row r="15" spans="1:9" x14ac:dyDescent="0.25">
      <c r="A15" s="4">
        <v>44571</v>
      </c>
      <c r="B15" s="10">
        <v>2201010</v>
      </c>
      <c r="C15" s="11" t="s">
        <v>26</v>
      </c>
      <c r="D15" s="20"/>
      <c r="E15" s="21">
        <v>40000</v>
      </c>
      <c r="G15" s="11"/>
      <c r="H15" s="17"/>
      <c r="I15" s="17"/>
    </row>
    <row r="16" spans="1:9" x14ac:dyDescent="0.25">
      <c r="A16" s="4">
        <v>44571</v>
      </c>
      <c r="B16" s="10">
        <v>2201011</v>
      </c>
      <c r="C16" s="11" t="s">
        <v>13</v>
      </c>
      <c r="D16" s="20"/>
      <c r="E16" s="21">
        <v>2000</v>
      </c>
      <c r="G16" s="14"/>
      <c r="H16" s="17"/>
    </row>
    <row r="17" spans="1:9" x14ac:dyDescent="0.25">
      <c r="A17" s="4">
        <v>44571</v>
      </c>
      <c r="B17" s="10">
        <v>2201012</v>
      </c>
      <c r="C17" s="22" t="s">
        <v>27</v>
      </c>
      <c r="D17" s="20"/>
      <c r="E17" s="21">
        <v>16000</v>
      </c>
      <c r="G17" s="11"/>
      <c r="H17" s="17"/>
      <c r="I17" s="17"/>
    </row>
    <row r="18" spans="1:9" x14ac:dyDescent="0.25">
      <c r="A18" s="4">
        <v>44571</v>
      </c>
      <c r="B18" s="31">
        <v>2201013</v>
      </c>
      <c r="C18" s="11" t="s">
        <v>28</v>
      </c>
      <c r="D18" s="20"/>
      <c r="E18" s="21">
        <v>8500</v>
      </c>
      <c r="G18" s="11"/>
      <c r="H18" s="17"/>
    </row>
    <row r="19" spans="1:9" x14ac:dyDescent="0.25">
      <c r="A19" s="4">
        <v>44571</v>
      </c>
      <c r="B19" s="10">
        <v>2201014</v>
      </c>
      <c r="C19" s="11" t="s">
        <v>29</v>
      </c>
      <c r="D19" s="20"/>
      <c r="E19" s="21">
        <v>6400</v>
      </c>
      <c r="G19" s="11"/>
      <c r="H19" s="17"/>
      <c r="I19" s="17"/>
    </row>
    <row r="20" spans="1:9" x14ac:dyDescent="0.25">
      <c r="A20" s="4">
        <v>44571</v>
      </c>
      <c r="B20" s="10">
        <v>2201015</v>
      </c>
      <c r="C20" s="11" t="s">
        <v>33</v>
      </c>
      <c r="D20" s="20">
        <v>54681</v>
      </c>
      <c r="E20" s="20"/>
      <c r="G20" s="14">
        <v>-81</v>
      </c>
      <c r="H20" s="17"/>
      <c r="I20" s="17"/>
    </row>
    <row r="21" spans="1:9" x14ac:dyDescent="0.25">
      <c r="A21" s="4">
        <v>44572</v>
      </c>
      <c r="B21" s="10">
        <v>2201016</v>
      </c>
      <c r="C21" s="11" t="s">
        <v>32</v>
      </c>
      <c r="D21" s="20"/>
      <c r="E21" s="20">
        <v>171000</v>
      </c>
      <c r="G21" s="14"/>
      <c r="H21" s="17"/>
      <c r="I21" s="17"/>
    </row>
    <row r="22" spans="1:9" x14ac:dyDescent="0.25">
      <c r="A22" s="4">
        <v>44572</v>
      </c>
      <c r="B22" s="10">
        <v>2201017</v>
      </c>
      <c r="C22" s="11" t="s">
        <v>34</v>
      </c>
      <c r="D22" s="20"/>
      <c r="E22" s="20">
        <v>50000</v>
      </c>
      <c r="G22" s="14"/>
      <c r="H22" s="17"/>
      <c r="I22" s="17"/>
    </row>
    <row r="23" spans="1:9" x14ac:dyDescent="0.25">
      <c r="A23" s="4">
        <v>44572</v>
      </c>
      <c r="B23" s="10">
        <v>2201018</v>
      </c>
      <c r="C23" s="11" t="s">
        <v>35</v>
      </c>
      <c r="D23" s="20">
        <v>197177</v>
      </c>
      <c r="E23" s="20"/>
      <c r="G23" s="14">
        <v>23</v>
      </c>
      <c r="H23" s="17"/>
      <c r="I23" s="17"/>
    </row>
    <row r="24" spans="1:9" x14ac:dyDescent="0.25">
      <c r="A24" s="4">
        <v>44572</v>
      </c>
      <c r="B24" s="10">
        <v>2201019</v>
      </c>
      <c r="C24" s="11" t="s">
        <v>37</v>
      </c>
      <c r="D24" s="20"/>
      <c r="E24" s="20">
        <v>3550</v>
      </c>
      <c r="G24" s="14"/>
      <c r="H24" s="17"/>
      <c r="I24" s="17"/>
    </row>
    <row r="25" spans="1:9" x14ac:dyDescent="0.25">
      <c r="A25" s="4">
        <v>44573</v>
      </c>
      <c r="B25" s="10">
        <v>2201020</v>
      </c>
      <c r="C25" s="11" t="s">
        <v>36</v>
      </c>
      <c r="D25" s="20">
        <v>71144</v>
      </c>
      <c r="E25" s="20"/>
      <c r="G25" s="14">
        <v>56</v>
      </c>
      <c r="H25" s="17"/>
      <c r="I25" s="17"/>
    </row>
    <row r="26" spans="1:9" x14ac:dyDescent="0.25">
      <c r="A26" s="4">
        <v>44574</v>
      </c>
      <c r="B26" s="10">
        <v>2201021</v>
      </c>
      <c r="C26" s="11" t="s">
        <v>38</v>
      </c>
      <c r="D26" s="20"/>
      <c r="E26" s="20">
        <v>7500</v>
      </c>
      <c r="G26" s="14"/>
      <c r="H26" s="17"/>
      <c r="I26" s="17"/>
    </row>
    <row r="27" spans="1:9" x14ac:dyDescent="0.25">
      <c r="A27" s="4">
        <v>44574</v>
      </c>
      <c r="B27" s="10">
        <v>2201022</v>
      </c>
      <c r="C27" s="11" t="s">
        <v>39</v>
      </c>
      <c r="D27" s="20"/>
      <c r="E27" s="20">
        <v>5000</v>
      </c>
      <c r="G27" s="14"/>
      <c r="H27" s="17"/>
      <c r="I27" s="17"/>
    </row>
    <row r="28" spans="1:9" x14ac:dyDescent="0.25">
      <c r="A28" s="4">
        <v>44574</v>
      </c>
      <c r="B28" s="10">
        <v>2201023</v>
      </c>
      <c r="C28" s="11" t="s">
        <v>40</v>
      </c>
      <c r="D28" s="20">
        <v>24685</v>
      </c>
      <c r="E28" s="20"/>
      <c r="G28" s="14">
        <v>15</v>
      </c>
      <c r="H28" s="17"/>
      <c r="I28" s="17"/>
    </row>
    <row r="29" spans="1:9" x14ac:dyDescent="0.25">
      <c r="A29" s="4">
        <v>44576</v>
      </c>
      <c r="B29" s="10">
        <v>2201024</v>
      </c>
      <c r="C29" s="11" t="s">
        <v>41</v>
      </c>
      <c r="D29" s="20"/>
      <c r="E29" s="20">
        <v>9550</v>
      </c>
      <c r="G29" s="14"/>
      <c r="H29" s="17"/>
      <c r="I29" s="17"/>
    </row>
    <row r="30" spans="1:9" x14ac:dyDescent="0.25">
      <c r="A30" s="4">
        <v>44578</v>
      </c>
      <c r="B30" s="10">
        <v>2201025</v>
      </c>
      <c r="C30" s="11" t="s">
        <v>42</v>
      </c>
      <c r="D30" s="20"/>
      <c r="E30" s="20">
        <v>51000</v>
      </c>
      <c r="G30" s="14"/>
      <c r="H30" s="17"/>
      <c r="I30" s="17"/>
    </row>
    <row r="31" spans="1:9" x14ac:dyDescent="0.25">
      <c r="A31" s="4">
        <v>44578</v>
      </c>
      <c r="B31" s="10">
        <v>2201026</v>
      </c>
      <c r="C31" s="11" t="s">
        <v>43</v>
      </c>
      <c r="D31" s="20">
        <v>163592</v>
      </c>
      <c r="E31" s="20"/>
      <c r="G31" s="14">
        <v>8</v>
      </c>
      <c r="H31" s="17"/>
      <c r="I31" s="17"/>
    </row>
    <row r="32" spans="1:9" x14ac:dyDescent="0.25">
      <c r="A32" s="4">
        <v>44578</v>
      </c>
      <c r="B32" s="10">
        <v>2201027</v>
      </c>
      <c r="C32" s="11" t="s">
        <v>44</v>
      </c>
      <c r="D32" s="20"/>
      <c r="E32" s="20">
        <v>20000</v>
      </c>
      <c r="G32" s="14"/>
      <c r="H32" s="17"/>
      <c r="I32" s="17"/>
    </row>
    <row r="33" spans="1:9" x14ac:dyDescent="0.25">
      <c r="A33" s="4">
        <v>44578</v>
      </c>
      <c r="B33" s="10">
        <v>2201028</v>
      </c>
      <c r="C33" s="11" t="s">
        <v>45</v>
      </c>
      <c r="D33" s="20">
        <v>229658</v>
      </c>
      <c r="E33" s="20"/>
      <c r="G33" s="14">
        <v>42</v>
      </c>
      <c r="H33" s="17"/>
      <c r="I33" s="17"/>
    </row>
    <row r="34" spans="1:9" x14ac:dyDescent="0.25">
      <c r="A34" s="4">
        <v>44578</v>
      </c>
      <c r="B34" s="10">
        <v>2201029</v>
      </c>
      <c r="C34" s="11" t="s">
        <v>46</v>
      </c>
      <c r="D34" s="20"/>
      <c r="E34" s="20">
        <v>12000</v>
      </c>
      <c r="G34" s="14"/>
      <c r="H34" s="17"/>
      <c r="I34" s="17"/>
    </row>
    <row r="35" spans="1:9" x14ac:dyDescent="0.25">
      <c r="A35" s="4">
        <v>44578</v>
      </c>
      <c r="B35" s="10">
        <v>2201030</v>
      </c>
      <c r="C35" s="11" t="s">
        <v>47</v>
      </c>
      <c r="D35" s="20"/>
      <c r="E35" s="20">
        <v>10000</v>
      </c>
      <c r="G35" s="14"/>
      <c r="H35" s="17"/>
      <c r="I35" s="17"/>
    </row>
    <row r="36" spans="1:9" x14ac:dyDescent="0.25">
      <c r="A36" s="4">
        <v>44578</v>
      </c>
      <c r="B36" s="10">
        <v>2201031</v>
      </c>
      <c r="C36" s="11" t="s">
        <v>48</v>
      </c>
      <c r="D36" s="20"/>
      <c r="E36" s="20">
        <v>28000</v>
      </c>
      <c r="G36" s="14"/>
      <c r="H36" s="17"/>
      <c r="I36" s="17"/>
    </row>
    <row r="37" spans="1:9" x14ac:dyDescent="0.25">
      <c r="A37" s="4">
        <v>44578</v>
      </c>
      <c r="B37" s="10">
        <v>2201032</v>
      </c>
      <c r="C37" s="11" t="s">
        <v>49</v>
      </c>
      <c r="D37" s="20">
        <v>44379</v>
      </c>
      <c r="E37" s="20"/>
      <c r="G37" s="14">
        <v>21</v>
      </c>
      <c r="H37" s="17"/>
      <c r="I37" s="17"/>
    </row>
    <row r="38" spans="1:9" x14ac:dyDescent="0.25">
      <c r="A38" s="4">
        <v>44579</v>
      </c>
      <c r="B38" s="10">
        <v>2201033</v>
      </c>
      <c r="C38" s="11" t="s">
        <v>50</v>
      </c>
      <c r="D38" s="20"/>
      <c r="E38" s="20">
        <v>85200</v>
      </c>
      <c r="G38" s="14"/>
      <c r="H38" s="17"/>
      <c r="I38" s="17"/>
    </row>
    <row r="39" spans="1:9" x14ac:dyDescent="0.25">
      <c r="A39" s="4">
        <v>44579</v>
      </c>
      <c r="B39" s="10">
        <v>2201034</v>
      </c>
      <c r="C39" s="11" t="s">
        <v>51</v>
      </c>
      <c r="D39" s="20"/>
      <c r="E39" s="20">
        <v>34439</v>
      </c>
      <c r="G39" s="14"/>
      <c r="H39" s="17"/>
      <c r="I39" s="17"/>
    </row>
    <row r="40" spans="1:9" x14ac:dyDescent="0.25">
      <c r="A40" s="4">
        <v>44579</v>
      </c>
      <c r="B40" s="10">
        <v>2201035</v>
      </c>
      <c r="C40" s="11" t="s">
        <v>52</v>
      </c>
      <c r="D40" s="20"/>
      <c r="E40" s="20">
        <v>8000</v>
      </c>
      <c r="G40" s="14"/>
      <c r="H40" s="17"/>
      <c r="I40" s="17"/>
    </row>
    <row r="41" spans="1:9" x14ac:dyDescent="0.25">
      <c r="A41" s="4">
        <v>44579</v>
      </c>
      <c r="B41" s="32">
        <v>2201036</v>
      </c>
      <c r="C41" s="11" t="s">
        <v>53</v>
      </c>
      <c r="D41" s="20"/>
      <c r="E41" s="20">
        <v>40000</v>
      </c>
      <c r="G41" s="14"/>
      <c r="H41" s="17"/>
      <c r="I41" s="17"/>
    </row>
    <row r="42" spans="1:9" x14ac:dyDescent="0.25">
      <c r="A42" s="4">
        <v>44579</v>
      </c>
      <c r="B42" s="10">
        <v>2201037</v>
      </c>
      <c r="C42" s="11" t="s">
        <v>54</v>
      </c>
      <c r="D42" s="20"/>
      <c r="E42" s="20">
        <v>1500</v>
      </c>
      <c r="G42" s="14"/>
      <c r="H42" s="17"/>
      <c r="I42" s="17"/>
    </row>
    <row r="43" spans="1:9" x14ac:dyDescent="0.25">
      <c r="A43" s="4">
        <v>44579</v>
      </c>
      <c r="B43" s="10">
        <v>2201038</v>
      </c>
      <c r="C43" s="11" t="s">
        <v>55</v>
      </c>
      <c r="D43" s="20">
        <v>183835</v>
      </c>
      <c r="E43" s="20"/>
      <c r="G43" s="14">
        <v>535</v>
      </c>
      <c r="H43" s="17"/>
      <c r="I43" s="17"/>
    </row>
    <row r="44" spans="1:9" x14ac:dyDescent="0.25">
      <c r="A44" s="4">
        <v>44580</v>
      </c>
      <c r="B44" s="10">
        <v>2201039</v>
      </c>
      <c r="C44" s="11" t="s">
        <v>56</v>
      </c>
      <c r="D44" s="20"/>
      <c r="E44" s="20">
        <v>6000</v>
      </c>
      <c r="G44" s="14"/>
      <c r="H44" s="17"/>
      <c r="I44" s="17"/>
    </row>
    <row r="45" spans="1:9" x14ac:dyDescent="0.25">
      <c r="A45" s="4">
        <v>44580</v>
      </c>
      <c r="B45" s="10">
        <v>2201040</v>
      </c>
      <c r="C45" s="11" t="s">
        <v>57</v>
      </c>
      <c r="D45" s="20"/>
      <c r="E45" s="20">
        <v>35000</v>
      </c>
      <c r="G45" s="14"/>
      <c r="H45" s="17"/>
    </row>
    <row r="46" spans="1:9" x14ac:dyDescent="0.25">
      <c r="A46" s="4">
        <v>44580</v>
      </c>
      <c r="B46" s="10">
        <v>2201041</v>
      </c>
      <c r="C46" s="11" t="s">
        <v>58</v>
      </c>
      <c r="D46" s="20"/>
      <c r="E46" s="20">
        <v>1000</v>
      </c>
      <c r="G46" s="14"/>
      <c r="H46" s="17"/>
    </row>
    <row r="47" spans="1:9" x14ac:dyDescent="0.25">
      <c r="A47" s="4">
        <v>44580</v>
      </c>
      <c r="B47" s="10">
        <v>2201042</v>
      </c>
      <c r="C47" s="11" t="s">
        <v>59</v>
      </c>
      <c r="D47" s="20">
        <v>25688</v>
      </c>
      <c r="E47" s="20"/>
      <c r="G47" s="14">
        <v>-88</v>
      </c>
      <c r="H47" s="17"/>
      <c r="I47" s="17"/>
    </row>
    <row r="48" spans="1:9" x14ac:dyDescent="0.25">
      <c r="A48" s="4">
        <v>44581</v>
      </c>
      <c r="B48" s="10">
        <v>2201043</v>
      </c>
      <c r="C48" s="11" t="s">
        <v>60</v>
      </c>
      <c r="D48" s="20">
        <v>8950</v>
      </c>
      <c r="E48" s="20"/>
      <c r="G48" s="14">
        <v>50</v>
      </c>
      <c r="H48" s="17"/>
      <c r="I48" s="17"/>
    </row>
    <row r="49" spans="1:9" x14ac:dyDescent="0.25">
      <c r="A49" s="4">
        <v>44581</v>
      </c>
      <c r="B49" s="10">
        <v>2201044</v>
      </c>
      <c r="C49" s="11" t="s">
        <v>61</v>
      </c>
      <c r="D49" s="20">
        <v>92017</v>
      </c>
      <c r="E49" s="20"/>
      <c r="G49" s="14">
        <v>-17</v>
      </c>
      <c r="H49" s="17"/>
      <c r="I49" s="17"/>
    </row>
    <row r="50" spans="1:9" x14ac:dyDescent="0.25">
      <c r="A50" s="4">
        <v>44582</v>
      </c>
      <c r="B50" s="10">
        <v>2201045</v>
      </c>
      <c r="C50" s="11" t="s">
        <v>16</v>
      </c>
      <c r="D50" s="20"/>
      <c r="E50" s="20">
        <v>20000</v>
      </c>
      <c r="G50" s="14"/>
      <c r="H50" s="17"/>
    </row>
    <row r="51" spans="1:9" x14ac:dyDescent="0.25">
      <c r="A51" s="4">
        <v>44582</v>
      </c>
      <c r="B51" s="10">
        <v>2201046</v>
      </c>
      <c r="C51" s="11" t="s">
        <v>62</v>
      </c>
      <c r="D51" s="20"/>
      <c r="E51" s="20">
        <v>2000</v>
      </c>
      <c r="G51" s="14"/>
      <c r="H51" s="17"/>
      <c r="I51" s="17"/>
    </row>
    <row r="52" spans="1:9" x14ac:dyDescent="0.25">
      <c r="A52" s="4">
        <v>44582</v>
      </c>
      <c r="B52" s="10">
        <v>2201047</v>
      </c>
      <c r="C52" s="11" t="s">
        <v>63</v>
      </c>
      <c r="D52" s="20">
        <v>49465</v>
      </c>
      <c r="E52" s="20"/>
      <c r="G52" s="14">
        <v>35</v>
      </c>
      <c r="H52" s="17"/>
    </row>
    <row r="53" spans="1:9" x14ac:dyDescent="0.25">
      <c r="A53" s="4">
        <v>44582</v>
      </c>
      <c r="B53" s="10">
        <v>2201048</v>
      </c>
      <c r="C53" s="11" t="s">
        <v>64</v>
      </c>
      <c r="D53" s="20"/>
      <c r="E53" s="20">
        <v>53000</v>
      </c>
      <c r="G53" s="14"/>
      <c r="H53" s="17"/>
    </row>
    <row r="54" spans="1:9" x14ac:dyDescent="0.25">
      <c r="A54" s="4">
        <v>44585</v>
      </c>
      <c r="B54" s="10">
        <v>2201049</v>
      </c>
      <c r="C54" s="11" t="s">
        <v>67</v>
      </c>
      <c r="D54" s="20"/>
      <c r="E54" s="20">
        <v>57000</v>
      </c>
      <c r="G54" s="14"/>
      <c r="H54" s="17"/>
    </row>
    <row r="55" spans="1:9" x14ac:dyDescent="0.25">
      <c r="A55" s="4">
        <v>44586</v>
      </c>
      <c r="B55" s="10">
        <v>2201050</v>
      </c>
      <c r="C55" s="11" t="s">
        <v>65</v>
      </c>
      <c r="D55" s="20">
        <v>296454</v>
      </c>
      <c r="E55" s="20"/>
      <c r="G55" s="14">
        <v>-4</v>
      </c>
      <c r="H55" s="17"/>
    </row>
    <row r="56" spans="1:9" x14ac:dyDescent="0.25">
      <c r="A56" s="4">
        <v>44586</v>
      </c>
      <c r="B56" s="10">
        <v>2201051</v>
      </c>
      <c r="C56" s="11" t="s">
        <v>66</v>
      </c>
      <c r="D56" s="20"/>
      <c r="E56" s="20">
        <v>2500</v>
      </c>
      <c r="G56" s="14"/>
      <c r="H56" s="17"/>
      <c r="I56" s="17"/>
    </row>
    <row r="57" spans="1:9" x14ac:dyDescent="0.25">
      <c r="A57" s="4">
        <v>44586</v>
      </c>
      <c r="B57" s="10">
        <v>2201052</v>
      </c>
      <c r="C57" s="11" t="s">
        <v>68</v>
      </c>
      <c r="D57" s="20"/>
      <c r="E57" s="20">
        <v>700000</v>
      </c>
      <c r="G57" s="14"/>
      <c r="H57" s="17"/>
      <c r="I57" s="17"/>
    </row>
    <row r="58" spans="1:9" x14ac:dyDescent="0.25">
      <c r="A58" s="4">
        <v>44586</v>
      </c>
      <c r="B58" s="10">
        <v>2201053</v>
      </c>
      <c r="C58" s="11" t="s">
        <v>69</v>
      </c>
      <c r="D58" s="20"/>
      <c r="E58" s="20">
        <v>70010</v>
      </c>
      <c r="G58" s="14"/>
      <c r="H58" s="17"/>
      <c r="I58" s="17"/>
    </row>
    <row r="59" spans="1:9" x14ac:dyDescent="0.25">
      <c r="A59" s="4">
        <v>44586</v>
      </c>
      <c r="B59" s="10">
        <v>2201054</v>
      </c>
      <c r="C59" s="11" t="s">
        <v>70</v>
      </c>
      <c r="D59" s="20"/>
      <c r="E59" s="20">
        <v>8972</v>
      </c>
      <c r="G59" s="14"/>
      <c r="H59" s="17"/>
      <c r="I59" s="17"/>
    </row>
    <row r="60" spans="1:9" x14ac:dyDescent="0.25">
      <c r="A60" s="4">
        <v>44586</v>
      </c>
      <c r="B60" s="10">
        <v>2201055</v>
      </c>
      <c r="C60" s="11" t="s">
        <v>73</v>
      </c>
      <c r="D60" s="20">
        <v>547432</v>
      </c>
      <c r="E60" s="20"/>
      <c r="G60" s="14">
        <v>-32</v>
      </c>
      <c r="H60" s="17"/>
      <c r="I60" s="17"/>
    </row>
    <row r="61" spans="1:9" x14ac:dyDescent="0.25">
      <c r="A61" s="4">
        <v>44586</v>
      </c>
      <c r="B61" s="10">
        <v>2201056</v>
      </c>
      <c r="C61" s="11" t="s">
        <v>71</v>
      </c>
      <c r="D61" s="20"/>
      <c r="E61" s="20">
        <v>10000</v>
      </c>
      <c r="G61" s="14"/>
      <c r="H61" s="17"/>
    </row>
    <row r="62" spans="1:9" x14ac:dyDescent="0.25">
      <c r="A62" s="4">
        <v>44586</v>
      </c>
      <c r="B62" s="10">
        <v>2201057</v>
      </c>
      <c r="C62" s="11" t="s">
        <v>72</v>
      </c>
      <c r="D62" s="20"/>
      <c r="E62" s="20">
        <v>40000</v>
      </c>
      <c r="G62" s="14"/>
      <c r="H62" s="17"/>
    </row>
    <row r="63" spans="1:9" x14ac:dyDescent="0.25">
      <c r="A63" s="4">
        <v>44586</v>
      </c>
      <c r="B63" s="10">
        <v>2201058</v>
      </c>
      <c r="C63" s="11" t="s">
        <v>14</v>
      </c>
      <c r="D63" s="20"/>
      <c r="E63" s="20">
        <v>1500</v>
      </c>
      <c r="G63" s="14"/>
      <c r="H63" s="17"/>
      <c r="I63" s="17"/>
    </row>
    <row r="64" spans="1:9" x14ac:dyDescent="0.25">
      <c r="A64" s="4">
        <v>44587</v>
      </c>
      <c r="B64" s="10">
        <v>2201059</v>
      </c>
      <c r="C64" s="11" t="s">
        <v>74</v>
      </c>
      <c r="D64" s="20">
        <v>126173</v>
      </c>
      <c r="E64" s="20"/>
      <c r="G64" s="14">
        <v>27</v>
      </c>
      <c r="H64" s="17"/>
    </row>
    <row r="65" spans="1:9" x14ac:dyDescent="0.25">
      <c r="A65" s="4">
        <v>44587</v>
      </c>
      <c r="B65" s="10">
        <v>2201060</v>
      </c>
      <c r="C65" s="11" t="s">
        <v>75</v>
      </c>
      <c r="D65" s="20"/>
      <c r="E65" s="20">
        <v>1000</v>
      </c>
      <c r="G65" s="14"/>
      <c r="H65" s="17"/>
    </row>
    <row r="66" spans="1:9" x14ac:dyDescent="0.25">
      <c r="A66" s="4">
        <v>44587</v>
      </c>
      <c r="B66" s="10">
        <v>2201061</v>
      </c>
      <c r="C66" s="11" t="s">
        <v>74</v>
      </c>
      <c r="D66" s="20">
        <v>926273</v>
      </c>
      <c r="E66" s="20"/>
      <c r="G66" s="14">
        <v>-73</v>
      </c>
      <c r="H66" s="17"/>
    </row>
    <row r="67" spans="1:9" x14ac:dyDescent="0.25">
      <c r="A67" s="4">
        <v>44588</v>
      </c>
      <c r="B67" s="10">
        <v>2201062</v>
      </c>
      <c r="C67" s="11" t="s">
        <v>76</v>
      </c>
      <c r="D67" s="20"/>
      <c r="E67" s="20">
        <v>135000</v>
      </c>
      <c r="G67" s="14"/>
      <c r="H67" s="17"/>
    </row>
    <row r="68" spans="1:9" x14ac:dyDescent="0.25">
      <c r="A68" s="4">
        <v>44588</v>
      </c>
      <c r="B68" s="10">
        <v>2201063</v>
      </c>
      <c r="C68" s="11" t="s">
        <v>77</v>
      </c>
      <c r="D68" s="20"/>
      <c r="E68" s="20">
        <v>48500</v>
      </c>
      <c r="G68" s="14"/>
      <c r="H68" s="17"/>
      <c r="I68" s="17"/>
    </row>
    <row r="69" spans="1:9" x14ac:dyDescent="0.25">
      <c r="A69" s="4">
        <v>44588</v>
      </c>
      <c r="B69" s="10">
        <v>2201064</v>
      </c>
      <c r="C69" s="11" t="s">
        <v>78</v>
      </c>
      <c r="D69" s="20"/>
      <c r="E69" s="20">
        <v>30100</v>
      </c>
      <c r="G69" s="14"/>
      <c r="H69" s="17"/>
      <c r="I69" s="17"/>
    </row>
    <row r="70" spans="1:9" x14ac:dyDescent="0.25">
      <c r="A70" s="4">
        <v>44588</v>
      </c>
      <c r="B70" s="10">
        <v>2201065</v>
      </c>
      <c r="C70" s="11" t="s">
        <v>79</v>
      </c>
      <c r="D70" s="20"/>
      <c r="E70" s="20">
        <v>72000</v>
      </c>
      <c r="G70" s="14"/>
      <c r="H70" s="17"/>
      <c r="I70" s="17"/>
    </row>
    <row r="71" spans="1:9" x14ac:dyDescent="0.25">
      <c r="A71" s="4">
        <v>44588</v>
      </c>
      <c r="B71" s="10">
        <v>2201066</v>
      </c>
      <c r="C71" s="11" t="s">
        <v>81</v>
      </c>
      <c r="D71" s="20"/>
      <c r="E71" s="20">
        <v>204000</v>
      </c>
      <c r="G71" s="14"/>
      <c r="H71" s="17"/>
      <c r="I71" s="17"/>
    </row>
    <row r="72" spans="1:9" x14ac:dyDescent="0.25">
      <c r="A72" s="4">
        <v>44588</v>
      </c>
      <c r="B72" s="10">
        <v>2201067</v>
      </c>
      <c r="C72" s="11" t="s">
        <v>80</v>
      </c>
      <c r="D72" s="20">
        <v>884796</v>
      </c>
      <c r="E72" s="20"/>
      <c r="G72" s="14">
        <v>-110</v>
      </c>
      <c r="H72" s="17"/>
      <c r="I72" s="17"/>
    </row>
    <row r="73" spans="1:9" x14ac:dyDescent="0.25">
      <c r="A73" s="4">
        <v>44589</v>
      </c>
      <c r="B73" s="10">
        <v>2201068</v>
      </c>
      <c r="C73" s="11" t="s">
        <v>68</v>
      </c>
      <c r="D73" s="20"/>
      <c r="E73" s="20">
        <v>2000000</v>
      </c>
      <c r="G73" s="14"/>
      <c r="H73" s="17"/>
      <c r="I73" s="17"/>
    </row>
    <row r="74" spans="1:9" x14ac:dyDescent="0.25">
      <c r="A74" s="4">
        <v>44589</v>
      </c>
      <c r="B74" s="10">
        <v>2201069</v>
      </c>
      <c r="C74" s="11" t="s">
        <v>85</v>
      </c>
      <c r="D74" s="20"/>
      <c r="E74" s="20">
        <v>17000</v>
      </c>
      <c r="G74" s="14"/>
      <c r="H74" s="17"/>
    </row>
    <row r="75" spans="1:9" x14ac:dyDescent="0.25">
      <c r="A75" s="4">
        <v>44589</v>
      </c>
      <c r="B75" s="10">
        <v>2201070</v>
      </c>
      <c r="C75" s="11" t="s">
        <v>82</v>
      </c>
      <c r="D75" s="20"/>
      <c r="E75" s="20">
        <v>42000</v>
      </c>
      <c r="G75" s="14"/>
      <c r="H75" s="17"/>
      <c r="I75" s="19"/>
    </row>
    <row r="76" spans="1:9" x14ac:dyDescent="0.25">
      <c r="A76" s="4">
        <v>44589</v>
      </c>
      <c r="B76" s="10">
        <v>2201071</v>
      </c>
      <c r="C76" s="11" t="s">
        <v>83</v>
      </c>
      <c r="D76" s="20">
        <v>247544</v>
      </c>
      <c r="E76" s="20"/>
      <c r="G76" s="14">
        <v>-104</v>
      </c>
      <c r="H76" s="17"/>
    </row>
    <row r="77" spans="1:9" x14ac:dyDescent="0.25">
      <c r="A77" s="4">
        <v>44589</v>
      </c>
      <c r="B77" s="10">
        <v>2201072</v>
      </c>
      <c r="C77" s="11" t="s">
        <v>84</v>
      </c>
      <c r="D77" s="20"/>
      <c r="E77" s="20">
        <v>49000</v>
      </c>
      <c r="G77" s="14"/>
      <c r="H77" s="17"/>
    </row>
    <row r="78" spans="1:9" x14ac:dyDescent="0.25">
      <c r="A78" s="4">
        <v>44590</v>
      </c>
      <c r="B78" s="10">
        <v>2201073</v>
      </c>
      <c r="C78" s="11" t="s">
        <v>86</v>
      </c>
      <c r="D78" s="20">
        <v>17170</v>
      </c>
      <c r="E78" s="20"/>
      <c r="G78" s="14">
        <v>-70</v>
      </c>
      <c r="H78" s="17"/>
    </row>
    <row r="79" spans="1:9" x14ac:dyDescent="0.25">
      <c r="A79" s="4">
        <v>44592</v>
      </c>
      <c r="B79" s="10">
        <v>2201074</v>
      </c>
      <c r="C79" s="11" t="s">
        <v>87</v>
      </c>
      <c r="D79" s="20"/>
      <c r="E79" s="20">
        <v>25000</v>
      </c>
      <c r="G79" s="14"/>
      <c r="H79" s="17"/>
    </row>
    <row r="80" spans="1:9" x14ac:dyDescent="0.25">
      <c r="A80" s="4">
        <v>44227</v>
      </c>
      <c r="B80" s="10">
        <v>2201075</v>
      </c>
      <c r="C80" s="11" t="s">
        <v>46</v>
      </c>
      <c r="D80" s="20"/>
      <c r="E80" s="20">
        <v>5000</v>
      </c>
      <c r="G80" s="14"/>
      <c r="H80" s="17"/>
      <c r="I80" s="17">
        <f>F79+H75+I75</f>
        <v>0</v>
      </c>
    </row>
    <row r="81" spans="1:10" x14ac:dyDescent="0.25">
      <c r="A81" s="4">
        <v>44592</v>
      </c>
      <c r="B81" s="10">
        <v>2201076</v>
      </c>
      <c r="C81" s="11" t="s">
        <v>88</v>
      </c>
      <c r="D81" s="20">
        <v>143775</v>
      </c>
      <c r="E81" s="20"/>
      <c r="G81" s="14">
        <v>-75</v>
      </c>
      <c r="H81" s="17"/>
    </row>
    <row r="82" spans="1:10" x14ac:dyDescent="0.25">
      <c r="A82" s="4">
        <v>44592</v>
      </c>
      <c r="B82" s="10">
        <v>2201077</v>
      </c>
      <c r="C82" s="27" t="s">
        <v>102</v>
      </c>
      <c r="D82" s="20"/>
      <c r="E82" s="20">
        <v>349100</v>
      </c>
      <c r="G82" s="14"/>
      <c r="H82" s="17"/>
    </row>
    <row r="83" spans="1:10" x14ac:dyDescent="0.25">
      <c r="A83" s="4">
        <v>44592</v>
      </c>
      <c r="B83" s="12">
        <v>2201078</v>
      </c>
      <c r="C83" s="11" t="s">
        <v>123</v>
      </c>
      <c r="D83" s="11"/>
      <c r="E83" s="69">
        <v>50000</v>
      </c>
      <c r="G83" s="14">
        <v>-199</v>
      </c>
      <c r="H83" s="19"/>
    </row>
    <row r="84" spans="1:10" x14ac:dyDescent="0.25">
      <c r="D84" s="7">
        <f>SUM(D5:D83)</f>
        <v>4839246</v>
      </c>
      <c r="E84" s="7">
        <f>SUM(E5:E83)</f>
        <v>4784821</v>
      </c>
    </row>
    <row r="86" spans="1:10" x14ac:dyDescent="0.25">
      <c r="D86" s="15" t="s">
        <v>8</v>
      </c>
      <c r="E86" s="7">
        <f>D84-E84</f>
        <v>54425</v>
      </c>
    </row>
    <row r="87" spans="1:10" x14ac:dyDescent="0.25">
      <c r="G87" s="16" t="s">
        <v>8</v>
      </c>
      <c r="H87" s="7">
        <f>SUM(E86-G83)</f>
        <v>54624</v>
      </c>
      <c r="J87" s="23"/>
    </row>
    <row r="88" spans="1:10" x14ac:dyDescent="0.25">
      <c r="H88" s="29"/>
    </row>
    <row r="93" spans="1:10" x14ac:dyDescent="0.25">
      <c r="G93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Q141"/>
  <sheetViews>
    <sheetView topLeftCell="A63" workbookViewId="0">
      <selection activeCell="L14" sqref="L14"/>
    </sheetView>
  </sheetViews>
  <sheetFormatPr baseColWidth="10" defaultRowHeight="15" x14ac:dyDescent="0.25"/>
  <cols>
    <col min="4" max="4" width="65.85546875" customWidth="1"/>
    <col min="5" max="6" width="11.7109375" bestFit="1" customWidth="1"/>
    <col min="8" max="8" width="13.7109375" customWidth="1"/>
    <col min="9" max="9" width="11.42578125" customWidth="1"/>
    <col min="10" max="10" width="14.28515625" bestFit="1" customWidth="1"/>
    <col min="11" max="12" width="12.85546875" style="23" bestFit="1" customWidth="1"/>
    <col min="14" max="14" width="12.85546875" bestFit="1" customWidth="1"/>
  </cols>
  <sheetData>
    <row r="5" spans="2:9" x14ac:dyDescent="0.25">
      <c r="B5" s="1" t="s">
        <v>0</v>
      </c>
      <c r="C5" s="2" t="s">
        <v>1</v>
      </c>
      <c r="D5" s="1" t="s">
        <v>2</v>
      </c>
      <c r="E5" s="3" t="s">
        <v>3</v>
      </c>
      <c r="F5" s="3" t="s">
        <v>4</v>
      </c>
      <c r="H5" s="3" t="s">
        <v>5</v>
      </c>
      <c r="I5" s="18"/>
    </row>
    <row r="6" spans="2:9" x14ac:dyDescent="0.25">
      <c r="B6" s="4"/>
      <c r="C6" s="5"/>
      <c r="D6" s="6" t="s">
        <v>12</v>
      </c>
      <c r="E6" s="7">
        <f>+'SEPT 2022'!F94</f>
        <v>236920</v>
      </c>
      <c r="F6" s="8"/>
      <c r="H6" s="9"/>
      <c r="I6" s="17"/>
    </row>
    <row r="7" spans="2:9" x14ac:dyDescent="0.25">
      <c r="B7" s="4">
        <v>44835</v>
      </c>
      <c r="C7" s="10">
        <v>2210001</v>
      </c>
      <c r="D7" s="11" t="s">
        <v>658</v>
      </c>
      <c r="E7" s="20">
        <v>161613</v>
      </c>
      <c r="F7" s="21"/>
      <c r="H7" s="11"/>
      <c r="I7" s="17"/>
    </row>
    <row r="8" spans="2:9" x14ac:dyDescent="0.25">
      <c r="B8" s="4">
        <v>44837</v>
      </c>
      <c r="C8" s="10">
        <v>2210002</v>
      </c>
      <c r="D8" s="11" t="s">
        <v>659</v>
      </c>
      <c r="E8" s="20"/>
      <c r="F8" s="21">
        <v>40000</v>
      </c>
      <c r="H8" s="14"/>
      <c r="I8" s="17"/>
    </row>
    <row r="9" spans="2:9" x14ac:dyDescent="0.25">
      <c r="B9" s="4">
        <v>44837</v>
      </c>
      <c r="C9" s="10">
        <v>2210003</v>
      </c>
      <c r="D9" s="11" t="s">
        <v>590</v>
      </c>
      <c r="E9" s="20"/>
      <c r="F9" s="21">
        <v>1000</v>
      </c>
      <c r="H9" s="14"/>
      <c r="I9" s="17"/>
    </row>
    <row r="10" spans="2:9" x14ac:dyDescent="0.25">
      <c r="B10" s="4">
        <v>44837</v>
      </c>
      <c r="C10" s="10">
        <v>2210004</v>
      </c>
      <c r="D10" s="11" t="s">
        <v>660</v>
      </c>
      <c r="E10" s="20"/>
      <c r="F10" s="21">
        <v>13900</v>
      </c>
      <c r="H10" s="14"/>
      <c r="I10" s="17"/>
    </row>
    <row r="11" spans="2:9" x14ac:dyDescent="0.25">
      <c r="B11" s="4">
        <v>44837</v>
      </c>
      <c r="C11" s="10">
        <v>2210005</v>
      </c>
      <c r="D11" s="11" t="s">
        <v>14</v>
      </c>
      <c r="E11" s="20"/>
      <c r="F11" s="21">
        <v>1500</v>
      </c>
      <c r="H11" s="14"/>
      <c r="I11" s="17"/>
    </row>
    <row r="12" spans="2:9" x14ac:dyDescent="0.25">
      <c r="B12" s="4">
        <v>44837</v>
      </c>
      <c r="C12" s="10">
        <v>2210006</v>
      </c>
      <c r="D12" s="11" t="s">
        <v>661</v>
      </c>
      <c r="E12" s="20"/>
      <c r="F12" s="21">
        <v>40000</v>
      </c>
      <c r="H12" s="14"/>
      <c r="I12" s="17"/>
    </row>
    <row r="13" spans="2:9" x14ac:dyDescent="0.25">
      <c r="B13" s="4">
        <v>44837</v>
      </c>
      <c r="C13" s="10">
        <v>2210007</v>
      </c>
      <c r="D13" s="11" t="s">
        <v>662</v>
      </c>
      <c r="E13" s="20">
        <v>7257</v>
      </c>
      <c r="F13" s="21"/>
      <c r="H13" s="11"/>
      <c r="I13" s="17"/>
    </row>
    <row r="14" spans="2:9" x14ac:dyDescent="0.25">
      <c r="B14" s="4">
        <v>44838</v>
      </c>
      <c r="C14" s="10">
        <v>2210008</v>
      </c>
      <c r="D14" s="11" t="s">
        <v>663</v>
      </c>
      <c r="E14" s="20"/>
      <c r="F14" s="21">
        <v>6610</v>
      </c>
      <c r="H14" s="14"/>
      <c r="I14" s="17"/>
    </row>
    <row r="15" spans="2:9" x14ac:dyDescent="0.25">
      <c r="B15" s="4">
        <v>44838</v>
      </c>
      <c r="C15" s="10">
        <v>2210009</v>
      </c>
      <c r="D15" s="11" t="s">
        <v>16</v>
      </c>
      <c r="E15" s="20"/>
      <c r="F15" s="21">
        <v>18000</v>
      </c>
      <c r="H15" s="11"/>
      <c r="I15" s="17"/>
    </row>
    <row r="16" spans="2:9" x14ac:dyDescent="0.25">
      <c r="B16" s="4">
        <v>44838</v>
      </c>
      <c r="C16" s="10">
        <v>2210010</v>
      </c>
      <c r="D16" s="11" t="s">
        <v>675</v>
      </c>
      <c r="E16" s="20">
        <v>14267</v>
      </c>
      <c r="F16" s="21"/>
      <c r="H16" s="11">
        <v>-67</v>
      </c>
      <c r="I16" s="17"/>
    </row>
    <row r="17" spans="1:9" x14ac:dyDescent="0.25">
      <c r="B17" s="4">
        <v>44839</v>
      </c>
      <c r="C17" s="10">
        <v>2210011</v>
      </c>
      <c r="D17" s="11" t="s">
        <v>677</v>
      </c>
      <c r="E17" s="20">
        <v>38899</v>
      </c>
      <c r="F17" s="21"/>
      <c r="H17" s="14"/>
      <c r="I17" s="17"/>
    </row>
    <row r="18" spans="1:9" x14ac:dyDescent="0.25">
      <c r="B18" s="4">
        <v>44840</v>
      </c>
      <c r="C18" s="10">
        <v>2210012</v>
      </c>
      <c r="D18" s="11" t="s">
        <v>678</v>
      </c>
      <c r="E18" s="20"/>
      <c r="F18" s="21">
        <v>45000</v>
      </c>
      <c r="H18" s="14"/>
      <c r="I18" s="17"/>
    </row>
    <row r="19" spans="1:9" x14ac:dyDescent="0.25">
      <c r="B19" s="4">
        <v>44840</v>
      </c>
      <c r="C19" s="10">
        <v>2210013</v>
      </c>
      <c r="D19" s="11" t="s">
        <v>679</v>
      </c>
      <c r="E19" s="20">
        <v>54251</v>
      </c>
      <c r="F19" s="21"/>
      <c r="H19" s="11">
        <v>49</v>
      </c>
      <c r="I19" s="17"/>
    </row>
    <row r="20" spans="1:9" x14ac:dyDescent="0.25">
      <c r="B20" s="4">
        <v>44841</v>
      </c>
      <c r="C20" s="10">
        <v>2210014</v>
      </c>
      <c r="D20" s="11" t="s">
        <v>603</v>
      </c>
      <c r="E20" s="20"/>
      <c r="F20" s="21">
        <v>2000</v>
      </c>
      <c r="H20" s="14"/>
      <c r="I20" s="17"/>
    </row>
    <row r="21" spans="1:9" x14ac:dyDescent="0.25">
      <c r="B21" s="4">
        <v>44841</v>
      </c>
      <c r="C21" s="10">
        <v>2210015</v>
      </c>
      <c r="D21" s="11" t="s">
        <v>680</v>
      </c>
      <c r="E21" s="20"/>
      <c r="F21" s="20">
        <v>90000</v>
      </c>
      <c r="H21" s="11"/>
      <c r="I21" s="17"/>
    </row>
    <row r="22" spans="1:9" x14ac:dyDescent="0.25">
      <c r="B22" s="4">
        <v>44841</v>
      </c>
      <c r="C22" s="10">
        <v>2210016</v>
      </c>
      <c r="D22" s="11" t="s">
        <v>18</v>
      </c>
      <c r="E22" s="20"/>
      <c r="F22" s="21">
        <v>20000</v>
      </c>
      <c r="H22" s="14"/>
      <c r="I22" s="17"/>
    </row>
    <row r="23" spans="1:9" x14ac:dyDescent="0.25">
      <c r="A23" s="72"/>
      <c r="B23" s="4">
        <v>44841</v>
      </c>
      <c r="C23" s="10">
        <v>2210017</v>
      </c>
      <c r="D23" s="11" t="s">
        <v>412</v>
      </c>
      <c r="E23" s="20"/>
      <c r="F23" s="21">
        <v>7000</v>
      </c>
      <c r="H23" s="14"/>
      <c r="I23" s="17"/>
    </row>
    <row r="24" spans="1:9" x14ac:dyDescent="0.25">
      <c r="A24" s="72"/>
      <c r="B24" s="4">
        <v>44841</v>
      </c>
      <c r="C24" s="10">
        <v>2210018</v>
      </c>
      <c r="D24" s="11" t="s">
        <v>681</v>
      </c>
      <c r="E24" s="20"/>
      <c r="F24" s="21">
        <v>28000</v>
      </c>
      <c r="H24" s="14"/>
      <c r="I24" s="17"/>
    </row>
    <row r="25" spans="1:9" x14ac:dyDescent="0.25">
      <c r="A25" s="72"/>
      <c r="B25" s="4">
        <v>44841</v>
      </c>
      <c r="C25" s="10">
        <v>2210019</v>
      </c>
      <c r="D25" s="11" t="s">
        <v>682</v>
      </c>
      <c r="E25" s="20"/>
      <c r="F25" s="21">
        <v>63000</v>
      </c>
      <c r="H25" s="14"/>
      <c r="I25" s="17"/>
    </row>
    <row r="26" spans="1:9" x14ac:dyDescent="0.25">
      <c r="B26" s="4">
        <v>44841</v>
      </c>
      <c r="C26" s="10">
        <v>2210020</v>
      </c>
      <c r="D26" s="11" t="s">
        <v>679</v>
      </c>
      <c r="E26" s="20">
        <v>614954</v>
      </c>
      <c r="F26" s="21"/>
      <c r="H26" s="14"/>
      <c r="I26" s="17"/>
    </row>
    <row r="27" spans="1:9" x14ac:dyDescent="0.25">
      <c r="B27" s="4">
        <v>44844</v>
      </c>
      <c r="C27" s="10">
        <v>2210021</v>
      </c>
      <c r="D27" s="11" t="s">
        <v>572</v>
      </c>
      <c r="E27" s="20"/>
      <c r="F27" s="21">
        <v>25000</v>
      </c>
      <c r="H27" s="14"/>
      <c r="I27" s="17"/>
    </row>
    <row r="28" spans="1:9" x14ac:dyDescent="0.25">
      <c r="B28" s="4">
        <v>44844</v>
      </c>
      <c r="C28" s="10">
        <v>2210022</v>
      </c>
      <c r="D28" s="11" t="s">
        <v>684</v>
      </c>
      <c r="E28" s="20"/>
      <c r="F28" s="21">
        <v>70000</v>
      </c>
      <c r="H28" s="14"/>
      <c r="I28" s="17"/>
    </row>
    <row r="29" spans="1:9" x14ac:dyDescent="0.25">
      <c r="B29" s="4">
        <v>44844</v>
      </c>
      <c r="C29" s="10">
        <v>2210023</v>
      </c>
      <c r="D29" s="11" t="s">
        <v>685</v>
      </c>
      <c r="E29" s="20">
        <v>113742</v>
      </c>
      <c r="F29" s="20"/>
      <c r="H29" s="14"/>
      <c r="I29" s="17"/>
    </row>
    <row r="30" spans="1:9" x14ac:dyDescent="0.25">
      <c r="B30" s="4">
        <v>44845</v>
      </c>
      <c r="C30" s="10">
        <v>2210024</v>
      </c>
      <c r="D30" s="11" t="s">
        <v>627</v>
      </c>
      <c r="E30" s="20"/>
      <c r="F30" s="20">
        <v>36000</v>
      </c>
      <c r="H30" s="14"/>
      <c r="I30" s="17"/>
    </row>
    <row r="31" spans="1:9" x14ac:dyDescent="0.25">
      <c r="B31" s="4">
        <v>44845</v>
      </c>
      <c r="C31" s="10">
        <v>2210025</v>
      </c>
      <c r="D31" s="11" t="s">
        <v>186</v>
      </c>
      <c r="E31" s="20"/>
      <c r="F31" s="20">
        <v>60105</v>
      </c>
      <c r="H31" s="14"/>
      <c r="I31" s="17"/>
    </row>
    <row r="32" spans="1:9" x14ac:dyDescent="0.25">
      <c r="B32" s="4">
        <v>44845</v>
      </c>
      <c r="C32" s="10">
        <v>2210026</v>
      </c>
      <c r="D32" s="11" t="s">
        <v>346</v>
      </c>
      <c r="E32" s="20"/>
      <c r="F32" s="20">
        <v>50000</v>
      </c>
      <c r="H32" s="14"/>
      <c r="I32" s="17"/>
    </row>
    <row r="33" spans="2:10" x14ac:dyDescent="0.25">
      <c r="B33" s="4">
        <v>44845</v>
      </c>
      <c r="C33" s="10">
        <v>2210027</v>
      </c>
      <c r="D33" s="11" t="s">
        <v>450</v>
      </c>
      <c r="E33" s="20"/>
      <c r="F33" s="20">
        <v>40000</v>
      </c>
      <c r="H33" s="14"/>
      <c r="I33" s="17"/>
    </row>
    <row r="34" spans="2:10" x14ac:dyDescent="0.25">
      <c r="B34" s="4">
        <v>44845</v>
      </c>
      <c r="C34" s="10">
        <v>2210028</v>
      </c>
      <c r="D34" s="11" t="s">
        <v>686</v>
      </c>
      <c r="E34" s="20">
        <v>6897</v>
      </c>
      <c r="F34" s="20"/>
      <c r="H34" s="14"/>
      <c r="I34" s="17"/>
    </row>
    <row r="35" spans="2:10" x14ac:dyDescent="0.25">
      <c r="B35" s="4">
        <v>44846</v>
      </c>
      <c r="C35" s="10">
        <v>2210029</v>
      </c>
      <c r="D35" s="11" t="s">
        <v>687</v>
      </c>
      <c r="E35" s="20">
        <v>30116</v>
      </c>
      <c r="F35" s="20"/>
      <c r="H35" s="14"/>
      <c r="I35" s="17"/>
    </row>
    <row r="36" spans="2:10" x14ac:dyDescent="0.25">
      <c r="B36" s="4">
        <v>44846</v>
      </c>
      <c r="C36" s="10">
        <v>2210030</v>
      </c>
      <c r="D36" s="11" t="s">
        <v>690</v>
      </c>
      <c r="E36" s="20"/>
      <c r="F36" s="20">
        <v>38332</v>
      </c>
      <c r="H36" s="14"/>
      <c r="I36" s="17"/>
    </row>
    <row r="37" spans="2:10" x14ac:dyDescent="0.25">
      <c r="B37" s="4">
        <v>44847</v>
      </c>
      <c r="C37" s="10">
        <v>2210031</v>
      </c>
      <c r="D37" s="11" t="s">
        <v>688</v>
      </c>
      <c r="E37" s="20"/>
      <c r="F37" s="20">
        <v>30100</v>
      </c>
      <c r="H37" s="14"/>
      <c r="I37" s="17"/>
    </row>
    <row r="38" spans="2:10" x14ac:dyDescent="0.25">
      <c r="B38" s="4">
        <v>44847</v>
      </c>
      <c r="C38" s="10">
        <v>2210032</v>
      </c>
      <c r="D38" s="11" t="s">
        <v>692</v>
      </c>
      <c r="E38" s="20"/>
      <c r="F38" s="20">
        <v>18640</v>
      </c>
      <c r="H38" s="14"/>
      <c r="I38" s="17"/>
    </row>
    <row r="39" spans="2:10" x14ac:dyDescent="0.25">
      <c r="B39" s="4">
        <v>44847</v>
      </c>
      <c r="C39" s="10">
        <v>2210033</v>
      </c>
      <c r="D39" s="11" t="s">
        <v>689</v>
      </c>
      <c r="E39" s="20"/>
      <c r="F39" s="20">
        <v>49000</v>
      </c>
      <c r="H39" s="14"/>
      <c r="I39" s="17"/>
    </row>
    <row r="40" spans="2:10" x14ac:dyDescent="0.25">
      <c r="B40" s="4">
        <v>44847</v>
      </c>
      <c r="C40" s="10">
        <v>2210034</v>
      </c>
      <c r="D40" s="11" t="s">
        <v>691</v>
      </c>
      <c r="E40" s="20"/>
      <c r="F40" s="20">
        <v>2500</v>
      </c>
      <c r="H40" s="14"/>
      <c r="I40" s="17"/>
    </row>
    <row r="41" spans="2:10" x14ac:dyDescent="0.25">
      <c r="B41" s="4">
        <v>44847</v>
      </c>
      <c r="C41" s="10">
        <v>2210035</v>
      </c>
      <c r="D41" s="11" t="s">
        <v>693</v>
      </c>
      <c r="E41" s="20">
        <v>42926</v>
      </c>
      <c r="F41" s="20"/>
      <c r="H41" s="14"/>
      <c r="I41" s="17"/>
    </row>
    <row r="42" spans="2:10" x14ac:dyDescent="0.25">
      <c r="B42" s="4">
        <v>44848</v>
      </c>
      <c r="C42" s="10">
        <v>2210036</v>
      </c>
      <c r="D42" s="11" t="s">
        <v>694</v>
      </c>
      <c r="E42" s="20"/>
      <c r="F42" s="20">
        <v>20000</v>
      </c>
      <c r="H42" s="14"/>
      <c r="I42" s="17"/>
      <c r="J42" s="4"/>
    </row>
    <row r="43" spans="2:10" x14ac:dyDescent="0.25">
      <c r="B43" s="4">
        <v>44848</v>
      </c>
      <c r="C43" s="10">
        <v>2210037</v>
      </c>
      <c r="D43" s="11" t="s">
        <v>703</v>
      </c>
      <c r="E43" s="20"/>
      <c r="F43" s="20">
        <v>14000</v>
      </c>
      <c r="H43" s="14"/>
      <c r="I43" s="17"/>
      <c r="J43" s="73"/>
    </row>
    <row r="44" spans="2:10" x14ac:dyDescent="0.25">
      <c r="B44" s="4">
        <v>44848</v>
      </c>
      <c r="C44" s="10">
        <v>2210038</v>
      </c>
      <c r="D44" s="11" t="s">
        <v>603</v>
      </c>
      <c r="E44" s="20"/>
      <c r="F44" s="20">
        <v>2000</v>
      </c>
      <c r="H44" s="14"/>
      <c r="I44" s="17"/>
      <c r="J44" s="73"/>
    </row>
    <row r="45" spans="2:10" x14ac:dyDescent="0.25">
      <c r="B45" s="4">
        <v>44848</v>
      </c>
      <c r="C45" s="10">
        <v>2210039</v>
      </c>
      <c r="D45" s="11" t="s">
        <v>695</v>
      </c>
      <c r="E45" s="20"/>
      <c r="F45" s="20">
        <v>5000</v>
      </c>
      <c r="H45" s="14"/>
      <c r="I45" s="17"/>
      <c r="J45" s="73"/>
    </row>
    <row r="46" spans="2:10" x14ac:dyDescent="0.25">
      <c r="B46" s="4">
        <v>44848</v>
      </c>
      <c r="C46" s="10">
        <v>2210040</v>
      </c>
      <c r="D46" s="11" t="s">
        <v>696</v>
      </c>
      <c r="E46" s="20"/>
      <c r="F46" s="20">
        <v>66000</v>
      </c>
      <c r="H46" s="14"/>
      <c r="I46" s="17"/>
      <c r="J46" s="73"/>
    </row>
    <row r="47" spans="2:10" x14ac:dyDescent="0.25">
      <c r="B47" s="4">
        <v>44849</v>
      </c>
      <c r="C47" s="10">
        <v>2210041</v>
      </c>
      <c r="D47" s="11" t="s">
        <v>697</v>
      </c>
      <c r="E47" s="20">
        <v>75224</v>
      </c>
      <c r="F47" s="20"/>
      <c r="H47" s="14"/>
      <c r="I47" s="17"/>
      <c r="J47" s="73"/>
    </row>
    <row r="48" spans="2:10" x14ac:dyDescent="0.25">
      <c r="B48" s="4">
        <v>44849</v>
      </c>
      <c r="C48" s="10">
        <v>2210042</v>
      </c>
      <c r="D48" s="11" t="s">
        <v>699</v>
      </c>
      <c r="E48" s="20"/>
      <c r="F48" s="20">
        <v>20000</v>
      </c>
      <c r="H48" s="14"/>
      <c r="I48" s="17"/>
      <c r="J48" s="73"/>
    </row>
    <row r="49" spans="2:10" x14ac:dyDescent="0.25">
      <c r="B49" s="4">
        <v>44851</v>
      </c>
      <c r="C49" s="10">
        <v>2210043</v>
      </c>
      <c r="D49" s="11" t="s">
        <v>14</v>
      </c>
      <c r="E49" s="20"/>
      <c r="F49" s="20">
        <v>1500</v>
      </c>
      <c r="H49" s="14"/>
      <c r="I49" s="17"/>
      <c r="J49" s="73"/>
    </row>
    <row r="50" spans="2:10" x14ac:dyDescent="0.25">
      <c r="B50" s="4">
        <v>44851</v>
      </c>
      <c r="C50" s="10">
        <v>2210044</v>
      </c>
      <c r="D50" s="11" t="s">
        <v>698</v>
      </c>
      <c r="E50" s="20"/>
      <c r="F50" s="20">
        <v>30000</v>
      </c>
      <c r="H50" s="14"/>
      <c r="I50" s="17"/>
      <c r="J50" s="73"/>
    </row>
    <row r="51" spans="2:10" x14ac:dyDescent="0.25">
      <c r="B51" s="4">
        <v>44851</v>
      </c>
      <c r="C51" s="10">
        <v>2210045</v>
      </c>
      <c r="D51" s="11" t="s">
        <v>700</v>
      </c>
      <c r="E51" s="20"/>
      <c r="F51" s="20">
        <v>15000</v>
      </c>
      <c r="H51" s="14"/>
      <c r="I51" s="17"/>
      <c r="J51" s="73"/>
    </row>
    <row r="52" spans="2:10" x14ac:dyDescent="0.25">
      <c r="B52" s="4">
        <v>44851</v>
      </c>
      <c r="C52" s="10">
        <v>2210046</v>
      </c>
      <c r="D52" s="11" t="s">
        <v>701</v>
      </c>
      <c r="E52" s="20">
        <v>215539</v>
      </c>
      <c r="F52" s="20"/>
      <c r="H52" s="14">
        <v>-139</v>
      </c>
      <c r="I52" s="17"/>
      <c r="J52" s="73"/>
    </row>
    <row r="53" spans="2:10" x14ac:dyDescent="0.25">
      <c r="B53" s="4">
        <v>44851</v>
      </c>
      <c r="C53" s="10">
        <v>2210047</v>
      </c>
      <c r="D53" s="11" t="s">
        <v>702</v>
      </c>
      <c r="E53" s="20"/>
      <c r="F53" s="20">
        <v>160000</v>
      </c>
      <c r="H53" s="14"/>
      <c r="I53" s="17"/>
      <c r="J53" s="73"/>
    </row>
    <row r="54" spans="2:10" x14ac:dyDescent="0.25">
      <c r="B54" s="4">
        <v>44852</v>
      </c>
      <c r="C54" s="10">
        <v>2210048</v>
      </c>
      <c r="D54" s="11" t="s">
        <v>421</v>
      </c>
      <c r="E54" s="20"/>
      <c r="F54" s="20">
        <v>20000</v>
      </c>
      <c r="H54" s="14"/>
      <c r="I54" s="17"/>
      <c r="J54" s="73"/>
    </row>
    <row r="55" spans="2:10" x14ac:dyDescent="0.25">
      <c r="B55" s="4">
        <v>44852</v>
      </c>
      <c r="C55" s="10">
        <v>2210049</v>
      </c>
      <c r="D55" s="11" t="s">
        <v>704</v>
      </c>
      <c r="E55" s="20">
        <v>670000</v>
      </c>
      <c r="F55" s="20"/>
      <c r="H55" s="14"/>
      <c r="I55" s="17"/>
      <c r="J55" s="73"/>
    </row>
    <row r="56" spans="2:10" x14ac:dyDescent="0.25">
      <c r="B56" s="4">
        <v>44852</v>
      </c>
      <c r="C56" s="10">
        <v>2210050</v>
      </c>
      <c r="D56" s="11" t="s">
        <v>705</v>
      </c>
      <c r="E56" s="20"/>
      <c r="F56" s="20">
        <v>335000</v>
      </c>
      <c r="H56" s="14"/>
      <c r="I56" s="17"/>
      <c r="J56" s="73"/>
    </row>
    <row r="57" spans="2:10" x14ac:dyDescent="0.25">
      <c r="B57" s="4">
        <v>44852</v>
      </c>
      <c r="C57" s="10">
        <v>2210051</v>
      </c>
      <c r="D57" s="11" t="s">
        <v>706</v>
      </c>
      <c r="E57" s="20"/>
      <c r="F57" s="20">
        <v>335000</v>
      </c>
      <c r="H57" s="14"/>
      <c r="I57" s="17"/>
      <c r="J57" s="73"/>
    </row>
    <row r="58" spans="2:10" x14ac:dyDescent="0.25">
      <c r="B58" s="4">
        <v>44852</v>
      </c>
      <c r="C58" s="10">
        <v>2210052</v>
      </c>
      <c r="D58" s="11" t="s">
        <v>707</v>
      </c>
      <c r="E58" s="20">
        <v>66519</v>
      </c>
      <c r="F58" s="20"/>
      <c r="H58" s="14"/>
      <c r="I58" s="17"/>
      <c r="J58" s="73"/>
    </row>
    <row r="59" spans="2:10" x14ac:dyDescent="0.25">
      <c r="B59" s="4">
        <v>44853</v>
      </c>
      <c r="C59" s="10">
        <v>2210053</v>
      </c>
      <c r="D59" s="11" t="s">
        <v>14</v>
      </c>
      <c r="E59" s="20"/>
      <c r="F59" s="20">
        <v>1500</v>
      </c>
      <c r="H59" s="14"/>
      <c r="I59" s="17"/>
      <c r="J59" s="73"/>
    </row>
    <row r="60" spans="2:10" x14ac:dyDescent="0.25">
      <c r="B60" s="4">
        <v>44853</v>
      </c>
      <c r="C60" s="10">
        <v>2210054</v>
      </c>
      <c r="D60" s="11" t="s">
        <v>708</v>
      </c>
      <c r="E60" s="20"/>
      <c r="F60" s="20">
        <v>13100</v>
      </c>
      <c r="H60" s="14"/>
      <c r="I60" s="17"/>
      <c r="J60" s="73"/>
    </row>
    <row r="61" spans="2:10" x14ac:dyDescent="0.25">
      <c r="B61" s="4">
        <v>44853</v>
      </c>
      <c r="C61" s="10">
        <v>2210055</v>
      </c>
      <c r="D61" s="11" t="s">
        <v>709</v>
      </c>
      <c r="E61" s="20">
        <v>120606</v>
      </c>
      <c r="F61" s="20"/>
      <c r="H61" s="14">
        <v>-306</v>
      </c>
      <c r="I61" s="17"/>
      <c r="J61" s="73"/>
    </row>
    <row r="62" spans="2:10" x14ac:dyDescent="0.25">
      <c r="B62" s="4">
        <v>44854</v>
      </c>
      <c r="C62" s="10">
        <v>2210056</v>
      </c>
      <c r="D62" s="11" t="s">
        <v>710</v>
      </c>
      <c r="E62" s="20">
        <v>57495</v>
      </c>
      <c r="F62" s="20"/>
      <c r="H62" s="14">
        <v>-95</v>
      </c>
      <c r="I62" s="17"/>
      <c r="J62" s="73"/>
    </row>
    <row r="63" spans="2:10" x14ac:dyDescent="0.25">
      <c r="B63" s="4">
        <v>44855</v>
      </c>
      <c r="C63" s="10">
        <v>2210057</v>
      </c>
      <c r="D63" s="11" t="s">
        <v>711</v>
      </c>
      <c r="E63" s="20">
        <v>205645</v>
      </c>
      <c r="F63" s="20"/>
      <c r="H63" s="14"/>
      <c r="I63" s="17"/>
      <c r="J63" s="73"/>
    </row>
    <row r="64" spans="2:10" x14ac:dyDescent="0.25">
      <c r="B64" s="4">
        <v>44855</v>
      </c>
      <c r="C64" s="10">
        <v>2210058</v>
      </c>
      <c r="D64" s="11" t="s">
        <v>712</v>
      </c>
      <c r="E64" s="20"/>
      <c r="F64" s="20">
        <v>2000</v>
      </c>
      <c r="H64" s="14"/>
      <c r="I64" s="17"/>
      <c r="J64" s="73"/>
    </row>
    <row r="65" spans="2:10" x14ac:dyDescent="0.25">
      <c r="B65" s="4">
        <v>44855</v>
      </c>
      <c r="C65" s="10">
        <v>2210059</v>
      </c>
      <c r="D65" s="11" t="s">
        <v>713</v>
      </c>
      <c r="E65" s="20"/>
      <c r="F65" s="20">
        <v>96000</v>
      </c>
      <c r="H65" s="14"/>
      <c r="I65" s="17"/>
      <c r="J65" s="73"/>
    </row>
    <row r="66" spans="2:10" x14ac:dyDescent="0.25">
      <c r="B66" s="4">
        <v>44855</v>
      </c>
      <c r="C66" s="10">
        <v>2210060</v>
      </c>
      <c r="D66" s="11" t="s">
        <v>714</v>
      </c>
      <c r="E66" s="20"/>
      <c r="F66" s="20">
        <v>30000</v>
      </c>
      <c r="H66" s="14"/>
      <c r="I66" s="17"/>
      <c r="J66" s="73"/>
    </row>
    <row r="67" spans="2:10" x14ac:dyDescent="0.25">
      <c r="B67" s="4">
        <v>44858</v>
      </c>
      <c r="C67" s="10">
        <v>2210061</v>
      </c>
      <c r="D67" s="11" t="s">
        <v>683</v>
      </c>
      <c r="E67" s="20"/>
      <c r="F67" s="20">
        <v>365000</v>
      </c>
      <c r="H67" s="14"/>
      <c r="I67" s="17"/>
      <c r="J67" s="73"/>
    </row>
    <row r="68" spans="2:10" x14ac:dyDescent="0.25">
      <c r="B68" s="4">
        <v>44858</v>
      </c>
      <c r="C68" s="10">
        <v>2210062</v>
      </c>
      <c r="D68" s="11" t="s">
        <v>715</v>
      </c>
      <c r="E68" s="20"/>
      <c r="F68" s="20">
        <v>42000</v>
      </c>
      <c r="H68" s="14"/>
      <c r="I68" s="17"/>
      <c r="J68" s="73"/>
    </row>
    <row r="69" spans="2:10" x14ac:dyDescent="0.25">
      <c r="B69" s="4">
        <v>44858</v>
      </c>
      <c r="C69" s="10">
        <v>2210063</v>
      </c>
      <c r="D69" s="11" t="s">
        <v>16</v>
      </c>
      <c r="E69" s="20"/>
      <c r="F69" s="20">
        <v>18000</v>
      </c>
      <c r="H69" s="14"/>
      <c r="I69" s="17"/>
      <c r="J69" s="28"/>
    </row>
    <row r="70" spans="2:10" x14ac:dyDescent="0.25">
      <c r="B70" s="4">
        <v>44858</v>
      </c>
      <c r="C70" s="10">
        <v>2210064</v>
      </c>
      <c r="D70" s="11" t="s">
        <v>346</v>
      </c>
      <c r="E70" s="20"/>
      <c r="F70" s="20">
        <v>55000</v>
      </c>
      <c r="H70" s="14"/>
      <c r="I70" s="17"/>
      <c r="J70" s="28"/>
    </row>
    <row r="71" spans="2:10" x14ac:dyDescent="0.25">
      <c r="B71" s="4">
        <v>44858</v>
      </c>
      <c r="C71" s="10">
        <v>2210065</v>
      </c>
      <c r="D71" s="11" t="s">
        <v>716</v>
      </c>
      <c r="E71" s="20"/>
      <c r="F71" s="20">
        <v>15000</v>
      </c>
      <c r="H71" s="14"/>
      <c r="I71" s="17"/>
      <c r="J71" s="28"/>
    </row>
    <row r="72" spans="2:10" x14ac:dyDescent="0.25">
      <c r="B72" s="4">
        <v>44858</v>
      </c>
      <c r="C72" s="10">
        <v>2210066</v>
      </c>
      <c r="D72" s="11" t="s">
        <v>717</v>
      </c>
      <c r="E72" s="20">
        <v>9067</v>
      </c>
      <c r="F72" s="20"/>
      <c r="H72" s="14"/>
      <c r="I72" s="17"/>
      <c r="J72" s="28"/>
    </row>
    <row r="73" spans="2:10" x14ac:dyDescent="0.25">
      <c r="B73" s="4">
        <v>44859</v>
      </c>
      <c r="C73" s="10">
        <v>2210067</v>
      </c>
      <c r="D73" s="11" t="s">
        <v>718</v>
      </c>
      <c r="E73" s="20"/>
      <c r="F73" s="20">
        <v>10000</v>
      </c>
      <c r="H73" s="14"/>
      <c r="I73" s="17"/>
      <c r="J73" s="28"/>
    </row>
    <row r="74" spans="2:10" x14ac:dyDescent="0.25">
      <c r="B74" s="4">
        <v>44859</v>
      </c>
      <c r="C74" s="10">
        <v>2210068</v>
      </c>
      <c r="D74" s="11" t="s">
        <v>719</v>
      </c>
      <c r="E74" s="20"/>
      <c r="F74" s="20">
        <v>80000</v>
      </c>
      <c r="H74" s="14"/>
      <c r="I74" s="17"/>
      <c r="J74" s="28"/>
    </row>
    <row r="75" spans="2:10" x14ac:dyDescent="0.25">
      <c r="B75" s="4">
        <v>44859</v>
      </c>
      <c r="C75" s="10">
        <v>2210069</v>
      </c>
      <c r="D75" s="11" t="s">
        <v>720</v>
      </c>
      <c r="E75" s="20">
        <v>15470</v>
      </c>
      <c r="F75" s="20"/>
      <c r="H75" s="14">
        <v>-40</v>
      </c>
      <c r="I75" s="17"/>
      <c r="J75" s="28"/>
    </row>
    <row r="76" spans="2:10" x14ac:dyDescent="0.25">
      <c r="B76" s="4">
        <v>44860</v>
      </c>
      <c r="C76" s="10">
        <v>2210070</v>
      </c>
      <c r="D76" s="11" t="s">
        <v>721</v>
      </c>
      <c r="E76" s="20"/>
      <c r="F76" s="20">
        <v>2500</v>
      </c>
      <c r="H76" s="14"/>
      <c r="I76" s="17"/>
      <c r="J76" s="28"/>
    </row>
    <row r="77" spans="2:10" x14ac:dyDescent="0.25">
      <c r="B77" s="4">
        <v>44860</v>
      </c>
      <c r="C77" s="10">
        <v>2210071</v>
      </c>
      <c r="D77" s="11" t="s">
        <v>722</v>
      </c>
      <c r="E77" s="20">
        <v>15759</v>
      </c>
      <c r="F77" s="20"/>
      <c r="H77" s="14">
        <v>-59</v>
      </c>
      <c r="I77" s="17"/>
      <c r="J77" s="28"/>
    </row>
    <row r="78" spans="2:10" x14ac:dyDescent="0.25">
      <c r="B78" s="4">
        <v>44860</v>
      </c>
      <c r="C78" s="10">
        <v>2210072</v>
      </c>
      <c r="D78" s="11" t="s">
        <v>723</v>
      </c>
      <c r="E78" s="20"/>
      <c r="F78" s="20">
        <v>15000</v>
      </c>
      <c r="H78" s="14"/>
      <c r="I78" s="17"/>
      <c r="J78" s="28"/>
    </row>
    <row r="79" spans="2:10" x14ac:dyDescent="0.25">
      <c r="B79" s="4">
        <v>44861</v>
      </c>
      <c r="C79" s="10">
        <v>2210073</v>
      </c>
      <c r="D79" s="11" t="s">
        <v>275</v>
      </c>
      <c r="E79" s="20"/>
      <c r="F79" s="20">
        <v>5000</v>
      </c>
      <c r="H79" s="14"/>
      <c r="I79" s="17"/>
      <c r="J79" s="28"/>
    </row>
    <row r="80" spans="2:10" x14ac:dyDescent="0.25">
      <c r="B80" s="4">
        <v>44861</v>
      </c>
      <c r="C80" s="10">
        <v>2210074</v>
      </c>
      <c r="D80" s="11" t="s">
        <v>724</v>
      </c>
      <c r="E80" s="20">
        <v>543848</v>
      </c>
      <c r="F80" s="20"/>
      <c r="H80" s="14">
        <v>-248</v>
      </c>
      <c r="I80" s="17"/>
      <c r="J80" s="28"/>
    </row>
    <row r="81" spans="2:11" x14ac:dyDescent="0.25">
      <c r="B81" s="4">
        <v>44861</v>
      </c>
      <c r="C81" s="10">
        <v>2210075</v>
      </c>
      <c r="D81" s="11" t="s">
        <v>725</v>
      </c>
      <c r="E81" s="20"/>
      <c r="F81" s="20">
        <v>157500</v>
      </c>
      <c r="H81" s="14"/>
      <c r="I81" s="17"/>
      <c r="J81" s="28"/>
    </row>
    <row r="82" spans="2:11" x14ac:dyDescent="0.25">
      <c r="B82" s="4">
        <v>44862</v>
      </c>
      <c r="C82" s="10">
        <v>2210076</v>
      </c>
      <c r="D82" s="11" t="s">
        <v>729</v>
      </c>
      <c r="E82" s="20"/>
      <c r="F82" s="20">
        <v>100000</v>
      </c>
      <c r="H82" s="14"/>
      <c r="I82" s="17"/>
      <c r="J82" s="28"/>
    </row>
    <row r="83" spans="2:11" x14ac:dyDescent="0.25">
      <c r="B83" s="4">
        <v>44862</v>
      </c>
      <c r="C83" s="10">
        <v>2210077</v>
      </c>
      <c r="D83" s="11" t="s">
        <v>726</v>
      </c>
      <c r="E83" s="20"/>
      <c r="F83" s="20">
        <v>30000</v>
      </c>
      <c r="H83" s="14"/>
      <c r="I83" s="17"/>
      <c r="J83" s="28"/>
    </row>
    <row r="84" spans="2:11" x14ac:dyDescent="0.25">
      <c r="B84" s="4">
        <v>44862</v>
      </c>
      <c r="C84" s="10">
        <v>2210078</v>
      </c>
      <c r="D84" s="11" t="s">
        <v>727</v>
      </c>
      <c r="E84" s="20"/>
      <c r="F84" s="20">
        <v>70000</v>
      </c>
      <c r="H84" s="14"/>
      <c r="I84" s="17"/>
      <c r="J84" s="28"/>
    </row>
    <row r="85" spans="2:11" x14ac:dyDescent="0.25">
      <c r="B85" s="4">
        <v>44862</v>
      </c>
      <c r="C85" s="10">
        <v>2210079</v>
      </c>
      <c r="D85" s="11" t="s">
        <v>728</v>
      </c>
      <c r="E85" s="20">
        <v>124911</v>
      </c>
      <c r="F85" s="20"/>
      <c r="H85" s="14"/>
      <c r="I85" s="17"/>
      <c r="J85" s="28"/>
    </row>
    <row r="86" spans="2:11" x14ac:dyDescent="0.25">
      <c r="B86" s="4">
        <v>44865</v>
      </c>
      <c r="C86" s="10">
        <v>2210080</v>
      </c>
      <c r="D86" s="11" t="s">
        <v>590</v>
      </c>
      <c r="E86" s="20"/>
      <c r="F86" s="20">
        <v>1000</v>
      </c>
      <c r="H86" s="14"/>
      <c r="I86" s="17"/>
      <c r="J86" s="28"/>
    </row>
    <row r="87" spans="2:11" x14ac:dyDescent="0.25">
      <c r="B87" s="4">
        <v>44865</v>
      </c>
      <c r="C87" s="10">
        <v>2210081</v>
      </c>
      <c r="D87" s="11" t="s">
        <v>14</v>
      </c>
      <c r="E87" s="20"/>
      <c r="F87" s="20">
        <v>1500</v>
      </c>
      <c r="H87" s="14"/>
      <c r="I87" s="17"/>
      <c r="J87" s="28"/>
    </row>
    <row r="88" spans="2:11" x14ac:dyDescent="0.25">
      <c r="B88" s="4">
        <v>44865</v>
      </c>
      <c r="C88" s="10">
        <v>2210082</v>
      </c>
      <c r="D88" s="11" t="s">
        <v>731</v>
      </c>
      <c r="E88" s="20"/>
      <c r="F88" s="20">
        <v>12000</v>
      </c>
      <c r="H88" s="14"/>
      <c r="I88" s="17"/>
      <c r="J88" s="28"/>
    </row>
    <row r="89" spans="2:11" x14ac:dyDescent="0.25">
      <c r="B89" s="4">
        <v>44865</v>
      </c>
      <c r="C89" s="10">
        <v>2210083</v>
      </c>
      <c r="D89" s="11" t="s">
        <v>732</v>
      </c>
      <c r="E89" s="20">
        <v>20656</v>
      </c>
      <c r="F89" s="20"/>
      <c r="H89" s="14">
        <v>-56</v>
      </c>
      <c r="I89" s="17"/>
      <c r="J89" s="28"/>
    </row>
    <row r="90" spans="2:11" x14ac:dyDescent="0.25">
      <c r="B90" s="4"/>
      <c r="C90" s="10"/>
      <c r="D90" s="11"/>
      <c r="E90" s="20"/>
      <c r="F90" s="20"/>
      <c r="H90" s="14"/>
      <c r="I90" s="17"/>
      <c r="J90" s="28"/>
    </row>
    <row r="91" spans="2:11" x14ac:dyDescent="0.25">
      <c r="B91" s="11"/>
      <c r="C91" s="11"/>
      <c r="D91" s="11"/>
      <c r="E91" s="11"/>
      <c r="F91" s="14"/>
      <c r="H91" s="14"/>
      <c r="I91" s="17"/>
      <c r="J91" s="28"/>
    </row>
    <row r="92" spans="2:11" x14ac:dyDescent="0.25">
      <c r="D92" s="11"/>
      <c r="E92" s="7">
        <f>SUM(E6:E91)</f>
        <v>3462581</v>
      </c>
      <c r="F92" s="7">
        <f>SUM(F6:F91)</f>
        <v>2941287</v>
      </c>
      <c r="H92" s="14">
        <f>SUM(H6:H91)</f>
        <v>-961</v>
      </c>
      <c r="I92" s="17"/>
      <c r="J92" s="71">
        <v>2076</v>
      </c>
      <c r="K92" s="23" t="s">
        <v>676</v>
      </c>
    </row>
    <row r="93" spans="2:11" x14ac:dyDescent="0.25">
      <c r="I93" s="17"/>
      <c r="J93" s="28"/>
    </row>
    <row r="94" spans="2:11" x14ac:dyDescent="0.25">
      <c r="E94" s="15" t="s">
        <v>8</v>
      </c>
      <c r="F94" s="7">
        <f>E92-F92</f>
        <v>521294</v>
      </c>
      <c r="I94" s="17"/>
      <c r="J94" s="28"/>
    </row>
    <row r="95" spans="2:11" x14ac:dyDescent="0.25">
      <c r="H95" s="16" t="s">
        <v>8</v>
      </c>
      <c r="I95" s="7">
        <f>F94+H92</f>
        <v>520333</v>
      </c>
      <c r="J95" s="28"/>
    </row>
    <row r="96" spans="2:11" x14ac:dyDescent="0.25">
      <c r="I96" s="17"/>
      <c r="J96" s="28"/>
    </row>
    <row r="97" spans="8:10" x14ac:dyDescent="0.25">
      <c r="I97" s="17"/>
      <c r="J97" s="28"/>
    </row>
    <row r="98" spans="8:10" x14ac:dyDescent="0.25">
      <c r="I98" s="17"/>
      <c r="J98" s="28"/>
    </row>
    <row r="99" spans="8:10" x14ac:dyDescent="0.25">
      <c r="J99" s="28"/>
    </row>
    <row r="100" spans="8:10" x14ac:dyDescent="0.25">
      <c r="I100" s="17"/>
      <c r="J100" s="28"/>
    </row>
    <row r="101" spans="8:10" x14ac:dyDescent="0.25">
      <c r="H101" s="30"/>
      <c r="I101" s="17"/>
      <c r="J101" s="28"/>
    </row>
    <row r="102" spans="8:10" x14ac:dyDescent="0.25">
      <c r="H102" s="24"/>
      <c r="I102" s="17"/>
      <c r="J102" s="28"/>
    </row>
    <row r="103" spans="8:10" x14ac:dyDescent="0.25">
      <c r="H103" s="24"/>
      <c r="I103" s="17"/>
      <c r="J103" s="28"/>
    </row>
    <row r="104" spans="8:10" x14ac:dyDescent="0.25">
      <c r="I104" s="17"/>
      <c r="J104" s="28"/>
    </row>
    <row r="105" spans="8:10" x14ac:dyDescent="0.25">
      <c r="I105" s="17"/>
      <c r="J105" s="28"/>
    </row>
    <row r="106" spans="8:10" x14ac:dyDescent="0.25">
      <c r="I106" s="17"/>
      <c r="J106" s="28"/>
    </row>
    <row r="107" spans="8:10" x14ac:dyDescent="0.25">
      <c r="I107" s="17"/>
      <c r="J107" s="28"/>
    </row>
    <row r="108" spans="8:10" x14ac:dyDescent="0.25">
      <c r="I108" s="17"/>
      <c r="J108" s="28"/>
    </row>
    <row r="109" spans="8:10" x14ac:dyDescent="0.25">
      <c r="I109" s="17"/>
      <c r="J109" s="28"/>
    </row>
    <row r="110" spans="8:10" x14ac:dyDescent="0.25">
      <c r="I110" s="17"/>
      <c r="J110" s="28"/>
    </row>
    <row r="111" spans="8:10" x14ac:dyDescent="0.25">
      <c r="I111" s="17"/>
      <c r="J111" s="28"/>
    </row>
    <row r="112" spans="8:10" x14ac:dyDescent="0.25">
      <c r="I112" s="17"/>
      <c r="J112" s="28"/>
    </row>
    <row r="113" spans="9:10" x14ac:dyDescent="0.25">
      <c r="I113" s="17"/>
      <c r="J113" s="28"/>
    </row>
    <row r="114" spans="9:10" x14ac:dyDescent="0.25">
      <c r="J114" s="29"/>
    </row>
    <row r="115" spans="9:10" x14ac:dyDescent="0.25">
      <c r="I115" s="19"/>
      <c r="J115" s="29"/>
    </row>
    <row r="116" spans="9:10" x14ac:dyDescent="0.25">
      <c r="J116" s="29"/>
    </row>
    <row r="117" spans="9:10" x14ac:dyDescent="0.25">
      <c r="J117" s="29"/>
    </row>
    <row r="118" spans="9:10" x14ac:dyDescent="0.25">
      <c r="J118" s="29"/>
    </row>
    <row r="119" spans="9:10" x14ac:dyDescent="0.25">
      <c r="J119" s="29"/>
    </row>
    <row r="120" spans="9:10" x14ac:dyDescent="0.25">
      <c r="J120" s="29"/>
    </row>
    <row r="121" spans="9:10" x14ac:dyDescent="0.25">
      <c r="J121" s="29"/>
    </row>
    <row r="122" spans="9:10" x14ac:dyDescent="0.25">
      <c r="J122" s="29"/>
    </row>
    <row r="123" spans="9:10" x14ac:dyDescent="0.25">
      <c r="J123" s="29"/>
    </row>
    <row r="124" spans="9:10" x14ac:dyDescent="0.25">
      <c r="J124" s="29"/>
    </row>
    <row r="125" spans="9:10" x14ac:dyDescent="0.25">
      <c r="J125" s="19"/>
    </row>
    <row r="138" spans="2:17" s="23" customFormat="1" x14ac:dyDescent="0.25">
      <c r="B138"/>
      <c r="C138"/>
      <c r="D138"/>
      <c r="E138"/>
      <c r="F138"/>
      <c r="G138"/>
      <c r="H138"/>
      <c r="I138"/>
      <c r="J138"/>
      <c r="M138"/>
      <c r="N138"/>
    </row>
    <row r="139" spans="2:17" s="23" customFormat="1" x14ac:dyDescent="0.25">
      <c r="B139"/>
      <c r="C139"/>
      <c r="D139"/>
      <c r="E139"/>
      <c r="F139"/>
      <c r="G139"/>
      <c r="H139"/>
      <c r="I139"/>
      <c r="J139"/>
      <c r="M139"/>
      <c r="N139"/>
    </row>
    <row r="141" spans="2:17" s="23" customFormat="1" x14ac:dyDescent="0.25">
      <c r="B141"/>
      <c r="C141"/>
      <c r="D141"/>
      <c r="E141"/>
      <c r="F141"/>
      <c r="G141"/>
      <c r="H141"/>
      <c r="I141"/>
      <c r="J141"/>
      <c r="M141"/>
      <c r="N141"/>
      <c r="O141"/>
      <c r="P141"/>
      <c r="Q141"/>
    </row>
  </sheetData>
  <pageMargins left="0.27559055118110237" right="0.19685039370078741" top="0.19685039370078741" bottom="0.19685039370078741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Q129"/>
  <sheetViews>
    <sheetView topLeftCell="A80" workbookViewId="0">
      <selection activeCell="F90" sqref="F90"/>
    </sheetView>
  </sheetViews>
  <sheetFormatPr baseColWidth="10" defaultRowHeight="15" x14ac:dyDescent="0.25"/>
  <cols>
    <col min="4" max="4" width="54.85546875" customWidth="1"/>
    <col min="5" max="6" width="11.7109375" bestFit="1" customWidth="1"/>
    <col min="8" max="8" width="13.7109375" customWidth="1"/>
    <col min="10" max="10" width="14.28515625" bestFit="1" customWidth="1"/>
    <col min="11" max="12" width="12.85546875" style="23" bestFit="1" customWidth="1"/>
    <col min="14" max="14" width="12.85546875" bestFit="1" customWidth="1"/>
  </cols>
  <sheetData>
    <row r="4" spans="2:9" x14ac:dyDescent="0.25">
      <c r="E4" t="s">
        <v>754</v>
      </c>
    </row>
    <row r="5" spans="2:9" x14ac:dyDescent="0.25">
      <c r="B5" s="1" t="s">
        <v>0</v>
      </c>
      <c r="C5" s="2" t="s">
        <v>1</v>
      </c>
      <c r="D5" s="1" t="s">
        <v>2</v>
      </c>
      <c r="E5" s="3" t="s">
        <v>3</v>
      </c>
      <c r="F5" s="3" t="s">
        <v>4</v>
      </c>
      <c r="H5" s="3" t="s">
        <v>5</v>
      </c>
      <c r="I5" s="18"/>
    </row>
    <row r="6" spans="2:9" x14ac:dyDescent="0.25">
      <c r="B6" s="4"/>
      <c r="C6" s="5"/>
      <c r="D6" s="6" t="s">
        <v>12</v>
      </c>
      <c r="E6" s="7">
        <f>+'OCT 2022'!F94</f>
        <v>521294</v>
      </c>
      <c r="F6" s="8"/>
      <c r="H6" s="9"/>
      <c r="I6" s="17"/>
    </row>
    <row r="7" spans="2:9" x14ac:dyDescent="0.25">
      <c r="B7" s="4">
        <v>44867</v>
      </c>
      <c r="C7" s="10">
        <v>2211001</v>
      </c>
      <c r="D7" s="11" t="s">
        <v>421</v>
      </c>
      <c r="E7" s="20"/>
      <c r="F7" s="21">
        <v>40000</v>
      </c>
      <c r="H7" s="11"/>
      <c r="I7" s="17"/>
    </row>
    <row r="8" spans="2:9" x14ac:dyDescent="0.25">
      <c r="B8" s="4">
        <v>44867</v>
      </c>
      <c r="C8" s="10">
        <v>2211002</v>
      </c>
      <c r="D8" s="11" t="s">
        <v>733</v>
      </c>
      <c r="E8" s="20"/>
      <c r="F8" s="21">
        <v>40000</v>
      </c>
      <c r="H8" s="14"/>
      <c r="I8" s="17"/>
    </row>
    <row r="9" spans="2:9" x14ac:dyDescent="0.25">
      <c r="B9" s="4">
        <v>44867</v>
      </c>
      <c r="C9" s="10">
        <v>2211003</v>
      </c>
      <c r="D9" s="11" t="s">
        <v>734</v>
      </c>
      <c r="E9" s="20"/>
      <c r="F9" s="21">
        <v>7500</v>
      </c>
      <c r="H9" s="14"/>
      <c r="I9" s="17"/>
    </row>
    <row r="10" spans="2:9" x14ac:dyDescent="0.25">
      <c r="B10" s="4">
        <v>44867</v>
      </c>
      <c r="C10" s="10">
        <v>2211004</v>
      </c>
      <c r="D10" s="11" t="s">
        <v>735</v>
      </c>
      <c r="E10" s="20"/>
      <c r="F10" s="21">
        <v>40000</v>
      </c>
      <c r="H10" s="14"/>
      <c r="I10" s="17"/>
    </row>
    <row r="11" spans="2:9" x14ac:dyDescent="0.25">
      <c r="B11" s="4">
        <v>44867</v>
      </c>
      <c r="C11" s="10">
        <v>2211005</v>
      </c>
      <c r="D11" s="11" t="s">
        <v>346</v>
      </c>
      <c r="E11" s="20"/>
      <c r="F11" s="21">
        <v>50000</v>
      </c>
      <c r="H11" s="14"/>
      <c r="I11" s="17"/>
    </row>
    <row r="12" spans="2:9" x14ac:dyDescent="0.25">
      <c r="B12" s="4">
        <v>44867</v>
      </c>
      <c r="C12" s="10">
        <v>2211006</v>
      </c>
      <c r="D12" s="11" t="s">
        <v>736</v>
      </c>
      <c r="E12" s="20"/>
      <c r="F12" s="21">
        <v>60000</v>
      </c>
      <c r="H12" s="11"/>
      <c r="I12" s="17"/>
    </row>
    <row r="13" spans="2:9" x14ac:dyDescent="0.25">
      <c r="B13" s="4">
        <v>44867</v>
      </c>
      <c r="C13" s="10">
        <v>2211007</v>
      </c>
      <c r="D13" s="11" t="s">
        <v>737</v>
      </c>
      <c r="E13" s="20"/>
      <c r="F13" s="21">
        <v>60000</v>
      </c>
      <c r="H13" s="14"/>
      <c r="I13" s="17"/>
    </row>
    <row r="14" spans="2:9" x14ac:dyDescent="0.25">
      <c r="B14" s="4">
        <v>44867</v>
      </c>
      <c r="C14" s="10">
        <v>2211008</v>
      </c>
      <c r="D14" s="11" t="s">
        <v>738</v>
      </c>
      <c r="E14" s="20"/>
      <c r="F14" s="21">
        <v>8930</v>
      </c>
      <c r="H14" s="11"/>
      <c r="I14" s="17"/>
    </row>
    <row r="15" spans="2:9" x14ac:dyDescent="0.25">
      <c r="B15" s="4">
        <v>44868</v>
      </c>
      <c r="C15" s="31">
        <v>2211009</v>
      </c>
      <c r="D15" s="11" t="s">
        <v>742</v>
      </c>
      <c r="E15" s="20">
        <v>98913</v>
      </c>
      <c r="F15" s="21"/>
      <c r="H15" s="11"/>
      <c r="I15" s="17"/>
    </row>
    <row r="16" spans="2:9" x14ac:dyDescent="0.25">
      <c r="B16" s="4">
        <v>44868</v>
      </c>
      <c r="C16" s="10">
        <v>2211010</v>
      </c>
      <c r="D16" s="11" t="s">
        <v>740</v>
      </c>
      <c r="E16" s="20"/>
      <c r="F16" s="21">
        <v>65000</v>
      </c>
      <c r="H16" s="14"/>
      <c r="I16" s="17"/>
    </row>
    <row r="17" spans="2:9" x14ac:dyDescent="0.25">
      <c r="B17" s="4">
        <v>44868</v>
      </c>
      <c r="C17" s="10">
        <v>2211011</v>
      </c>
      <c r="D17" s="11" t="s">
        <v>741</v>
      </c>
      <c r="E17" s="20"/>
      <c r="F17" s="21">
        <v>30000</v>
      </c>
      <c r="H17" s="11"/>
      <c r="I17" s="17"/>
    </row>
    <row r="18" spans="2:9" x14ac:dyDescent="0.25">
      <c r="B18" s="4">
        <v>44868</v>
      </c>
      <c r="C18" s="10">
        <v>2211012</v>
      </c>
      <c r="D18" s="11" t="s">
        <v>739</v>
      </c>
      <c r="E18" s="20">
        <v>363749</v>
      </c>
      <c r="F18" s="21"/>
      <c r="H18" s="14">
        <v>-149</v>
      </c>
      <c r="I18" s="17"/>
    </row>
    <row r="19" spans="2:9" x14ac:dyDescent="0.25">
      <c r="B19" s="4">
        <v>44868</v>
      </c>
      <c r="C19" s="32">
        <v>2211013</v>
      </c>
      <c r="D19" s="11" t="s">
        <v>743</v>
      </c>
      <c r="E19" s="20"/>
      <c r="F19" s="20">
        <v>60000</v>
      </c>
      <c r="H19" s="11"/>
      <c r="I19" s="17"/>
    </row>
    <row r="20" spans="2:9" x14ac:dyDescent="0.25">
      <c r="B20" s="4">
        <v>44838</v>
      </c>
      <c r="C20" s="10">
        <v>2211014</v>
      </c>
      <c r="D20" s="11" t="s">
        <v>744</v>
      </c>
      <c r="E20" s="20"/>
      <c r="F20" s="21">
        <v>25000</v>
      </c>
      <c r="H20" s="14"/>
      <c r="I20" s="17"/>
    </row>
    <row r="21" spans="2:9" x14ac:dyDescent="0.25">
      <c r="B21" s="4">
        <v>44869</v>
      </c>
      <c r="C21" s="10">
        <v>2211015</v>
      </c>
      <c r="D21" s="11" t="s">
        <v>745</v>
      </c>
      <c r="E21" s="20"/>
      <c r="F21" s="21">
        <v>6000</v>
      </c>
      <c r="H21" s="14"/>
      <c r="I21" s="17"/>
    </row>
    <row r="22" spans="2:9" x14ac:dyDescent="0.25">
      <c r="B22" s="4">
        <v>44869</v>
      </c>
      <c r="C22" s="10">
        <v>2211016</v>
      </c>
      <c r="D22" s="11" t="s">
        <v>746</v>
      </c>
      <c r="E22" s="20">
        <v>60000</v>
      </c>
      <c r="F22" s="21"/>
      <c r="H22" s="14"/>
      <c r="I22" s="17"/>
    </row>
    <row r="23" spans="2:9" x14ac:dyDescent="0.25">
      <c r="B23" s="4">
        <v>44869</v>
      </c>
      <c r="C23" s="10">
        <v>2211017</v>
      </c>
      <c r="D23" s="11" t="s">
        <v>747</v>
      </c>
      <c r="E23" s="20"/>
      <c r="F23" s="21">
        <v>57000</v>
      </c>
      <c r="H23" s="14"/>
      <c r="I23" s="17"/>
    </row>
    <row r="24" spans="2:9" x14ac:dyDescent="0.25">
      <c r="B24" s="4">
        <v>44869</v>
      </c>
      <c r="C24" s="10">
        <v>2211018</v>
      </c>
      <c r="D24" s="11" t="s">
        <v>748</v>
      </c>
      <c r="E24" s="20"/>
      <c r="F24" s="21">
        <v>3000</v>
      </c>
      <c r="H24" s="14"/>
      <c r="I24" s="17"/>
    </row>
    <row r="25" spans="2:9" x14ac:dyDescent="0.25">
      <c r="B25" s="4">
        <v>44869</v>
      </c>
      <c r="C25" s="10">
        <v>2211019</v>
      </c>
      <c r="D25" s="11" t="s">
        <v>749</v>
      </c>
      <c r="E25" s="20">
        <v>91616</v>
      </c>
      <c r="F25" s="21"/>
      <c r="H25" s="14"/>
      <c r="I25" s="17"/>
    </row>
    <row r="26" spans="2:9" x14ac:dyDescent="0.25">
      <c r="B26" s="4">
        <v>44872</v>
      </c>
      <c r="C26" s="10">
        <v>2211020</v>
      </c>
      <c r="D26" s="11" t="s">
        <v>750</v>
      </c>
      <c r="E26" s="20">
        <v>25542</v>
      </c>
      <c r="F26" s="21"/>
      <c r="H26" s="14"/>
      <c r="I26" s="17"/>
    </row>
    <row r="27" spans="2:9" x14ac:dyDescent="0.25">
      <c r="B27" s="4">
        <v>44873</v>
      </c>
      <c r="C27" s="10">
        <v>2211021</v>
      </c>
      <c r="D27" s="11" t="s">
        <v>751</v>
      </c>
      <c r="E27" s="20"/>
      <c r="F27" s="21">
        <v>22000</v>
      </c>
      <c r="H27" s="14"/>
      <c r="I27" s="17"/>
    </row>
    <row r="28" spans="2:9" x14ac:dyDescent="0.25">
      <c r="B28" s="4">
        <v>44873</v>
      </c>
      <c r="C28" s="10">
        <v>2211022</v>
      </c>
      <c r="D28" s="11" t="s">
        <v>752</v>
      </c>
      <c r="E28" s="20"/>
      <c r="F28" s="21">
        <v>14000</v>
      </c>
      <c r="H28" s="14"/>
      <c r="I28" s="17"/>
    </row>
    <row r="29" spans="2:9" x14ac:dyDescent="0.25">
      <c r="B29" s="4">
        <v>44873</v>
      </c>
      <c r="C29" s="10">
        <v>2211023</v>
      </c>
      <c r="D29" s="11" t="s">
        <v>753</v>
      </c>
      <c r="E29" s="20"/>
      <c r="F29" s="21">
        <v>26379</v>
      </c>
      <c r="H29" s="14"/>
      <c r="I29" s="17"/>
    </row>
    <row r="30" spans="2:9" x14ac:dyDescent="0.25">
      <c r="B30" s="4">
        <v>44873</v>
      </c>
      <c r="C30" s="10">
        <v>2211024</v>
      </c>
      <c r="D30" s="11" t="s">
        <v>755</v>
      </c>
      <c r="E30" s="20">
        <v>35432</v>
      </c>
      <c r="F30" s="21"/>
      <c r="H30" s="14">
        <v>-132</v>
      </c>
      <c r="I30" s="17"/>
    </row>
    <row r="31" spans="2:9" x14ac:dyDescent="0.25">
      <c r="B31" s="4">
        <v>44873</v>
      </c>
      <c r="C31" s="10">
        <v>2211025</v>
      </c>
      <c r="D31" s="11" t="s">
        <v>186</v>
      </c>
      <c r="E31" s="20"/>
      <c r="F31" s="21">
        <v>3500</v>
      </c>
      <c r="H31" s="14"/>
      <c r="I31" s="17"/>
    </row>
    <row r="32" spans="2:9" x14ac:dyDescent="0.25">
      <c r="B32" s="4">
        <v>44874</v>
      </c>
      <c r="C32" s="10">
        <v>2211026</v>
      </c>
      <c r="D32" s="11" t="s">
        <v>756</v>
      </c>
      <c r="E32" s="20">
        <v>56944</v>
      </c>
      <c r="F32" s="21"/>
      <c r="H32" s="14"/>
      <c r="I32" s="17"/>
    </row>
    <row r="33" spans="2:10" x14ac:dyDescent="0.25">
      <c r="B33" s="4">
        <v>44875</v>
      </c>
      <c r="C33" s="10">
        <v>2211027</v>
      </c>
      <c r="D33" s="11" t="s">
        <v>639</v>
      </c>
      <c r="E33" s="20"/>
      <c r="F33" s="21">
        <v>5000</v>
      </c>
      <c r="H33" s="14"/>
      <c r="I33" s="17"/>
    </row>
    <row r="34" spans="2:10" x14ac:dyDescent="0.25">
      <c r="B34" s="4">
        <v>44875</v>
      </c>
      <c r="C34" s="10">
        <v>2211028</v>
      </c>
      <c r="D34" s="11" t="s">
        <v>757</v>
      </c>
      <c r="E34" s="20"/>
      <c r="F34" s="21">
        <v>13744</v>
      </c>
      <c r="H34" s="14"/>
      <c r="I34" s="17"/>
    </row>
    <row r="35" spans="2:10" x14ac:dyDescent="0.25">
      <c r="B35" s="4">
        <v>44875</v>
      </c>
      <c r="C35" s="10">
        <v>2211029</v>
      </c>
      <c r="D35" s="11" t="s">
        <v>758</v>
      </c>
      <c r="E35" s="20">
        <v>44876</v>
      </c>
      <c r="F35" s="21"/>
      <c r="H35" s="14"/>
      <c r="I35" s="17"/>
    </row>
    <row r="36" spans="2:10" x14ac:dyDescent="0.25">
      <c r="B36" s="4">
        <v>44875</v>
      </c>
      <c r="C36" s="10">
        <v>2211030</v>
      </c>
      <c r="D36" s="11" t="s">
        <v>759</v>
      </c>
      <c r="E36" s="20"/>
      <c r="F36" s="20">
        <v>20000</v>
      </c>
      <c r="H36" s="14"/>
      <c r="I36" s="17"/>
    </row>
    <row r="37" spans="2:10" x14ac:dyDescent="0.25">
      <c r="B37" s="4">
        <v>44876</v>
      </c>
      <c r="C37" s="10">
        <v>2211031</v>
      </c>
      <c r="D37" s="11" t="s">
        <v>762</v>
      </c>
      <c r="E37" s="20"/>
      <c r="F37" s="20">
        <v>1500</v>
      </c>
      <c r="H37" s="14"/>
      <c r="I37" s="17"/>
    </row>
    <row r="38" spans="2:10" x14ac:dyDescent="0.25">
      <c r="B38" s="4">
        <v>44876</v>
      </c>
      <c r="C38" s="10">
        <v>2211032</v>
      </c>
      <c r="D38" s="11" t="s">
        <v>761</v>
      </c>
      <c r="E38" s="20"/>
      <c r="F38" s="20">
        <v>60100</v>
      </c>
      <c r="H38" s="14"/>
      <c r="I38" s="17"/>
    </row>
    <row r="39" spans="2:10" x14ac:dyDescent="0.25">
      <c r="B39" s="4">
        <v>44876</v>
      </c>
      <c r="C39" s="10">
        <v>2211033</v>
      </c>
      <c r="D39" s="11" t="s">
        <v>110</v>
      </c>
      <c r="E39" s="20"/>
      <c r="F39" s="20">
        <v>28000</v>
      </c>
      <c r="H39" s="14"/>
      <c r="I39" s="17"/>
    </row>
    <row r="40" spans="2:10" x14ac:dyDescent="0.25">
      <c r="B40" s="4">
        <v>44876</v>
      </c>
      <c r="C40" s="10">
        <v>2211034</v>
      </c>
      <c r="D40" s="11" t="s">
        <v>763</v>
      </c>
      <c r="E40" s="20"/>
      <c r="F40" s="33">
        <v>50000</v>
      </c>
      <c r="H40" s="14"/>
      <c r="I40" s="17"/>
    </row>
    <row r="41" spans="2:10" x14ac:dyDescent="0.25">
      <c r="B41" s="4">
        <v>44876</v>
      </c>
      <c r="C41" s="10">
        <v>2211035</v>
      </c>
      <c r="D41" s="11" t="s">
        <v>764</v>
      </c>
      <c r="E41" s="20"/>
      <c r="F41" s="20">
        <v>66000</v>
      </c>
      <c r="H41" s="14"/>
      <c r="I41" s="17"/>
    </row>
    <row r="42" spans="2:10" x14ac:dyDescent="0.25">
      <c r="B42" s="4">
        <v>44876</v>
      </c>
      <c r="C42" s="10">
        <v>2211036</v>
      </c>
      <c r="D42" s="11" t="s">
        <v>765</v>
      </c>
      <c r="E42" s="20">
        <v>29513</v>
      </c>
      <c r="F42" s="20"/>
      <c r="H42" s="14"/>
      <c r="I42" s="17"/>
      <c r="J42" s="28"/>
    </row>
    <row r="43" spans="2:10" x14ac:dyDescent="0.25">
      <c r="B43" s="4">
        <v>44876</v>
      </c>
      <c r="C43" s="10">
        <v>2211037</v>
      </c>
      <c r="D43" s="11" t="s">
        <v>766</v>
      </c>
      <c r="E43" s="20"/>
      <c r="F43" s="20">
        <v>6000</v>
      </c>
      <c r="H43" s="14"/>
      <c r="I43" s="17"/>
      <c r="J43" s="28"/>
    </row>
    <row r="44" spans="2:10" x14ac:dyDescent="0.25">
      <c r="B44" s="4">
        <v>44876</v>
      </c>
      <c r="C44" s="10">
        <v>2211038</v>
      </c>
      <c r="D44" s="11" t="s">
        <v>590</v>
      </c>
      <c r="E44" s="20"/>
      <c r="F44" s="20">
        <v>1000</v>
      </c>
      <c r="H44" s="14"/>
      <c r="I44" s="17"/>
      <c r="J44" s="28"/>
    </row>
    <row r="45" spans="2:10" x14ac:dyDescent="0.25">
      <c r="B45" s="4">
        <v>44879</v>
      </c>
      <c r="C45" s="10">
        <v>2211039</v>
      </c>
      <c r="D45" s="11" t="s">
        <v>767</v>
      </c>
      <c r="E45" s="20"/>
      <c r="F45" s="20">
        <v>15000</v>
      </c>
      <c r="H45" s="14"/>
      <c r="I45" s="17"/>
      <c r="J45" s="28"/>
    </row>
    <row r="46" spans="2:10" x14ac:dyDescent="0.25">
      <c r="B46" s="4">
        <v>44879</v>
      </c>
      <c r="C46" s="10">
        <v>2211040</v>
      </c>
      <c r="D46" s="11" t="s">
        <v>768</v>
      </c>
      <c r="E46" s="20"/>
      <c r="F46" s="20">
        <v>36000</v>
      </c>
      <c r="H46" s="14"/>
      <c r="I46" s="17"/>
      <c r="J46" s="28"/>
    </row>
    <row r="47" spans="2:10" x14ac:dyDescent="0.25">
      <c r="B47" s="4">
        <v>44879</v>
      </c>
      <c r="C47" s="10">
        <v>2211041</v>
      </c>
      <c r="D47" s="11" t="s">
        <v>769</v>
      </c>
      <c r="E47" s="20"/>
      <c r="F47" s="20">
        <v>120000</v>
      </c>
      <c r="H47" s="14"/>
      <c r="I47" s="17"/>
      <c r="J47" s="28"/>
    </row>
    <row r="48" spans="2:10" x14ac:dyDescent="0.25">
      <c r="B48" s="4">
        <v>44879</v>
      </c>
      <c r="C48" s="10">
        <v>2211042</v>
      </c>
      <c r="D48" s="11" t="s">
        <v>770</v>
      </c>
      <c r="E48" s="20">
        <v>65658</v>
      </c>
      <c r="F48" s="20"/>
      <c r="H48" s="14"/>
      <c r="I48" s="17"/>
      <c r="J48" s="28"/>
    </row>
    <row r="49" spans="2:10" x14ac:dyDescent="0.25">
      <c r="B49" s="4">
        <v>44880</v>
      </c>
      <c r="C49" s="10">
        <v>2211043</v>
      </c>
      <c r="D49" s="11" t="s">
        <v>771</v>
      </c>
      <c r="E49" s="20"/>
      <c r="F49" s="20">
        <v>190000</v>
      </c>
      <c r="H49" s="14"/>
      <c r="I49" s="17"/>
      <c r="J49" s="28"/>
    </row>
    <row r="50" spans="2:10" x14ac:dyDescent="0.25">
      <c r="B50" s="4">
        <v>44881</v>
      </c>
      <c r="C50" s="10">
        <v>2211044</v>
      </c>
      <c r="D50" s="11" t="s">
        <v>772</v>
      </c>
      <c r="E50" s="20"/>
      <c r="F50" s="20">
        <v>18100</v>
      </c>
      <c r="H50" s="14"/>
      <c r="I50" s="17"/>
      <c r="J50" s="28"/>
    </row>
    <row r="51" spans="2:10" x14ac:dyDescent="0.25">
      <c r="B51" s="4">
        <v>44881</v>
      </c>
      <c r="C51" s="10">
        <v>2211045</v>
      </c>
      <c r="D51" s="11" t="s">
        <v>773</v>
      </c>
      <c r="E51" s="20">
        <v>163554</v>
      </c>
      <c r="F51" s="20"/>
      <c r="H51" s="14"/>
      <c r="I51" s="17"/>
      <c r="J51" s="28"/>
    </row>
    <row r="52" spans="2:10" x14ac:dyDescent="0.25">
      <c r="B52" s="4">
        <v>44882</v>
      </c>
      <c r="C52" s="10">
        <v>2211046</v>
      </c>
      <c r="D52" s="11" t="s">
        <v>609</v>
      </c>
      <c r="E52" s="20"/>
      <c r="F52" s="33">
        <v>50000</v>
      </c>
      <c r="H52" s="14"/>
      <c r="I52" s="17"/>
      <c r="J52" s="28"/>
    </row>
    <row r="53" spans="2:10" x14ac:dyDescent="0.25">
      <c r="B53" s="4">
        <v>44882</v>
      </c>
      <c r="C53" s="10">
        <v>2211047</v>
      </c>
      <c r="D53" s="11" t="s">
        <v>774</v>
      </c>
      <c r="E53" s="20">
        <v>27210</v>
      </c>
      <c r="F53" s="20"/>
      <c r="H53" s="14"/>
      <c r="I53" s="17"/>
      <c r="J53" s="28"/>
    </row>
    <row r="54" spans="2:10" x14ac:dyDescent="0.25">
      <c r="B54" s="4">
        <v>44883</v>
      </c>
      <c r="C54" s="10">
        <v>2211048</v>
      </c>
      <c r="D54" s="11" t="s">
        <v>708</v>
      </c>
      <c r="E54" s="20"/>
      <c r="F54" s="20">
        <v>13100</v>
      </c>
      <c r="H54" s="14"/>
      <c r="I54" s="17"/>
      <c r="J54" s="28"/>
    </row>
    <row r="55" spans="2:10" x14ac:dyDescent="0.25">
      <c r="B55" s="4">
        <v>44883</v>
      </c>
      <c r="C55" s="10">
        <v>2211049</v>
      </c>
      <c r="D55" s="11" t="s">
        <v>186</v>
      </c>
      <c r="E55" s="20"/>
      <c r="F55" s="20">
        <v>1250</v>
      </c>
      <c r="H55" s="14"/>
      <c r="I55" s="17"/>
      <c r="J55" s="28"/>
    </row>
    <row r="56" spans="2:10" x14ac:dyDescent="0.25">
      <c r="B56" s="4">
        <v>44883</v>
      </c>
      <c r="C56" s="10">
        <v>2211050</v>
      </c>
      <c r="D56" s="11" t="s">
        <v>775</v>
      </c>
      <c r="E56" s="20"/>
      <c r="F56" s="20">
        <v>2000</v>
      </c>
      <c r="H56" s="14"/>
      <c r="I56" s="17"/>
      <c r="J56" s="28"/>
    </row>
    <row r="57" spans="2:10" x14ac:dyDescent="0.25">
      <c r="B57" s="4">
        <v>44883</v>
      </c>
      <c r="C57" s="10">
        <v>2211051</v>
      </c>
      <c r="D57" s="11" t="s">
        <v>776</v>
      </c>
      <c r="E57" s="20"/>
      <c r="F57" s="20">
        <v>50000</v>
      </c>
      <c r="H57" s="14"/>
      <c r="I57" s="17"/>
      <c r="J57" s="28"/>
    </row>
    <row r="58" spans="2:10" x14ac:dyDescent="0.25">
      <c r="B58" s="4">
        <v>44883</v>
      </c>
      <c r="C58" s="10">
        <v>2211052</v>
      </c>
      <c r="D58" s="11" t="s">
        <v>762</v>
      </c>
      <c r="E58" s="20"/>
      <c r="F58" s="20">
        <v>1200</v>
      </c>
      <c r="H58" s="14"/>
      <c r="I58" s="17"/>
      <c r="J58" s="28"/>
    </row>
    <row r="59" spans="2:10" x14ac:dyDescent="0.25">
      <c r="B59" s="4">
        <v>44883</v>
      </c>
      <c r="C59" s="10">
        <v>2211053</v>
      </c>
      <c r="D59" s="11" t="s">
        <v>777</v>
      </c>
      <c r="E59" s="20">
        <v>12838</v>
      </c>
      <c r="F59" s="20"/>
      <c r="H59" s="14"/>
      <c r="I59" s="17"/>
      <c r="J59" s="28"/>
    </row>
    <row r="60" spans="2:10" x14ac:dyDescent="0.25">
      <c r="B60" s="4">
        <v>44883</v>
      </c>
      <c r="C60" s="10">
        <v>2211054</v>
      </c>
      <c r="D60" s="11" t="s">
        <v>778</v>
      </c>
      <c r="E60" s="20">
        <v>513200</v>
      </c>
      <c r="F60" s="20"/>
      <c r="H60" s="14">
        <v>-150</v>
      </c>
      <c r="I60" s="17"/>
      <c r="J60" s="28"/>
    </row>
    <row r="61" spans="2:10" x14ac:dyDescent="0.25">
      <c r="B61" s="4">
        <v>44884</v>
      </c>
      <c r="C61" s="10">
        <v>2211055</v>
      </c>
      <c r="D61" s="11" t="s">
        <v>779</v>
      </c>
      <c r="E61" s="20">
        <v>15394</v>
      </c>
      <c r="F61" s="20"/>
      <c r="H61" s="14"/>
      <c r="I61" s="17"/>
      <c r="J61" s="28"/>
    </row>
    <row r="62" spans="2:10" x14ac:dyDescent="0.25">
      <c r="B62" s="4">
        <v>44886</v>
      </c>
      <c r="C62" s="10">
        <v>2211056</v>
      </c>
      <c r="D62" s="11" t="s">
        <v>603</v>
      </c>
      <c r="E62" s="20"/>
      <c r="F62" s="20">
        <v>2000</v>
      </c>
      <c r="H62" s="14"/>
      <c r="I62" s="17"/>
      <c r="J62" s="28"/>
    </row>
    <row r="63" spans="2:10" x14ac:dyDescent="0.25">
      <c r="B63" s="4">
        <v>44886</v>
      </c>
      <c r="C63" s="10">
        <v>2211057</v>
      </c>
      <c r="D63" s="11" t="s">
        <v>780</v>
      </c>
      <c r="E63" s="20"/>
      <c r="F63" s="20">
        <v>10000</v>
      </c>
      <c r="H63" s="14"/>
      <c r="I63" s="17"/>
      <c r="J63" s="28"/>
    </row>
    <row r="64" spans="2:10" x14ac:dyDescent="0.25">
      <c r="B64" s="4">
        <v>44886</v>
      </c>
      <c r="C64" s="10">
        <v>2211058</v>
      </c>
      <c r="D64" s="11" t="s">
        <v>781</v>
      </c>
      <c r="E64" s="20"/>
      <c r="F64" s="20">
        <v>19000</v>
      </c>
      <c r="H64" s="14"/>
      <c r="I64" s="17"/>
      <c r="J64" s="28"/>
    </row>
    <row r="65" spans="2:10" x14ac:dyDescent="0.25">
      <c r="B65" s="4">
        <v>44886</v>
      </c>
      <c r="C65" s="10">
        <v>2211059</v>
      </c>
      <c r="D65" s="11" t="s">
        <v>14</v>
      </c>
      <c r="E65" s="20"/>
      <c r="F65" s="20">
        <v>1500</v>
      </c>
      <c r="H65" s="14"/>
      <c r="I65" s="17"/>
      <c r="J65" s="28"/>
    </row>
    <row r="66" spans="2:10" x14ac:dyDescent="0.25">
      <c r="B66" s="4">
        <v>44886</v>
      </c>
      <c r="C66" s="10">
        <v>2211060</v>
      </c>
      <c r="D66" s="11" t="s">
        <v>404</v>
      </c>
      <c r="E66" s="20"/>
      <c r="F66" s="20">
        <v>11000</v>
      </c>
      <c r="H66" s="14"/>
      <c r="I66" s="17"/>
      <c r="J66" s="28"/>
    </row>
    <row r="67" spans="2:10" x14ac:dyDescent="0.25">
      <c r="B67" s="4">
        <v>44886</v>
      </c>
      <c r="C67" s="10">
        <v>2211061</v>
      </c>
      <c r="D67" s="11" t="s">
        <v>782</v>
      </c>
      <c r="E67" s="20"/>
      <c r="F67" s="20">
        <v>49000</v>
      </c>
      <c r="H67" s="14"/>
      <c r="I67" s="17"/>
      <c r="J67" s="28"/>
    </row>
    <row r="68" spans="2:10" x14ac:dyDescent="0.25">
      <c r="B68" s="4">
        <v>44886</v>
      </c>
      <c r="C68" s="10">
        <v>2211062</v>
      </c>
      <c r="D68" s="11" t="s">
        <v>783</v>
      </c>
      <c r="E68" s="20">
        <v>23523</v>
      </c>
      <c r="F68" s="20"/>
      <c r="H68" s="14">
        <v>-23</v>
      </c>
      <c r="I68" s="17"/>
      <c r="J68" s="28"/>
    </row>
    <row r="69" spans="2:10" x14ac:dyDescent="0.25">
      <c r="B69" s="4">
        <v>44887</v>
      </c>
      <c r="C69" s="10">
        <v>2211063</v>
      </c>
      <c r="D69" s="11" t="s">
        <v>556</v>
      </c>
      <c r="E69" s="20"/>
      <c r="F69" s="20">
        <v>50000</v>
      </c>
      <c r="H69" s="14"/>
      <c r="I69" s="17"/>
      <c r="J69" s="28"/>
    </row>
    <row r="70" spans="2:10" x14ac:dyDescent="0.25">
      <c r="B70" s="4">
        <v>44887</v>
      </c>
      <c r="C70" s="10">
        <v>2211064</v>
      </c>
      <c r="D70" s="11" t="s">
        <v>785</v>
      </c>
      <c r="E70" s="20"/>
      <c r="F70" s="20">
        <v>162500</v>
      </c>
      <c r="H70" s="14"/>
      <c r="I70" s="17"/>
      <c r="J70" s="28"/>
    </row>
    <row r="71" spans="2:10" x14ac:dyDescent="0.25">
      <c r="B71" s="4">
        <v>44887</v>
      </c>
      <c r="C71" s="10">
        <v>2211065</v>
      </c>
      <c r="D71" s="11" t="s">
        <v>786</v>
      </c>
      <c r="E71" s="20">
        <v>126696</v>
      </c>
      <c r="F71" s="20"/>
      <c r="H71" s="14"/>
      <c r="I71" s="17"/>
      <c r="J71" s="28"/>
    </row>
    <row r="72" spans="2:10" x14ac:dyDescent="0.25">
      <c r="B72" s="4">
        <v>44888</v>
      </c>
      <c r="C72" s="10">
        <v>2211066</v>
      </c>
      <c r="D72" s="11" t="s">
        <v>346</v>
      </c>
      <c r="E72" s="20"/>
      <c r="F72" s="20">
        <v>50000</v>
      </c>
      <c r="H72" s="14"/>
      <c r="I72" s="17"/>
      <c r="J72" s="28"/>
    </row>
    <row r="73" spans="2:10" x14ac:dyDescent="0.25">
      <c r="B73" s="4">
        <v>44888</v>
      </c>
      <c r="C73" s="10">
        <v>2211067</v>
      </c>
      <c r="D73" s="11" t="s">
        <v>787</v>
      </c>
      <c r="E73" s="20"/>
      <c r="F73" s="20">
        <v>3665</v>
      </c>
      <c r="H73" s="14"/>
      <c r="I73" s="17"/>
      <c r="J73" s="28"/>
    </row>
    <row r="74" spans="2:10" x14ac:dyDescent="0.25">
      <c r="B74" s="4">
        <v>44888</v>
      </c>
      <c r="C74" s="10">
        <v>2211068</v>
      </c>
      <c r="D74" s="11" t="s">
        <v>788</v>
      </c>
      <c r="E74" s="20">
        <v>19053</v>
      </c>
      <c r="F74" s="20"/>
      <c r="H74" s="14"/>
      <c r="I74" s="17"/>
      <c r="J74" s="28"/>
    </row>
    <row r="75" spans="2:10" x14ac:dyDescent="0.25">
      <c r="B75" s="4">
        <v>44888</v>
      </c>
      <c r="C75" s="10">
        <v>2211069</v>
      </c>
      <c r="D75" s="11" t="s">
        <v>789</v>
      </c>
      <c r="E75" s="20">
        <v>10531</v>
      </c>
      <c r="F75" s="20"/>
      <c r="H75" s="14"/>
      <c r="I75" s="17"/>
      <c r="J75" s="28"/>
    </row>
    <row r="76" spans="2:10" x14ac:dyDescent="0.25">
      <c r="B76" s="4">
        <v>44889</v>
      </c>
      <c r="C76" s="10">
        <v>2211070</v>
      </c>
      <c r="D76" s="11" t="s">
        <v>790</v>
      </c>
      <c r="E76" s="20">
        <v>12461</v>
      </c>
      <c r="F76" s="20"/>
      <c r="H76" s="14"/>
      <c r="I76" s="17"/>
      <c r="J76" s="28"/>
    </row>
    <row r="77" spans="2:10" x14ac:dyDescent="0.25">
      <c r="B77" s="4">
        <v>44889</v>
      </c>
      <c r="C77" s="10">
        <v>2211071</v>
      </c>
      <c r="D77" s="11" t="s">
        <v>186</v>
      </c>
      <c r="E77" s="20"/>
      <c r="F77" s="20">
        <v>8900</v>
      </c>
      <c r="H77" s="14"/>
      <c r="I77" s="17"/>
      <c r="J77" s="28"/>
    </row>
    <row r="78" spans="2:10" x14ac:dyDescent="0.25">
      <c r="B78" s="4">
        <v>44889</v>
      </c>
      <c r="C78" s="10">
        <v>2211072</v>
      </c>
      <c r="D78" s="11" t="s">
        <v>791</v>
      </c>
      <c r="E78" s="20"/>
      <c r="F78" s="20">
        <v>5000</v>
      </c>
      <c r="H78" s="14"/>
      <c r="I78" s="17"/>
      <c r="J78" s="28"/>
    </row>
    <row r="79" spans="2:10" x14ac:dyDescent="0.25">
      <c r="B79" s="4">
        <v>44889</v>
      </c>
      <c r="C79" s="10">
        <v>2211073</v>
      </c>
      <c r="D79" s="11" t="s">
        <v>792</v>
      </c>
      <c r="E79" s="20">
        <v>269891</v>
      </c>
      <c r="F79" s="20"/>
      <c r="H79" s="14">
        <v>-91</v>
      </c>
      <c r="I79" s="17"/>
      <c r="J79" s="28"/>
    </row>
    <row r="80" spans="2:10" x14ac:dyDescent="0.25">
      <c r="B80" s="4">
        <v>44890</v>
      </c>
      <c r="C80" s="10">
        <v>2211074</v>
      </c>
      <c r="D80" s="11" t="s">
        <v>793</v>
      </c>
      <c r="E80" s="20"/>
      <c r="F80" s="20">
        <v>10000</v>
      </c>
      <c r="H80" s="14"/>
      <c r="I80" s="17"/>
      <c r="J80" s="28"/>
    </row>
    <row r="81" spans="2:10" x14ac:dyDescent="0.25">
      <c r="B81" s="4">
        <v>44890</v>
      </c>
      <c r="C81" s="10">
        <v>2211075</v>
      </c>
      <c r="D81" s="11" t="s">
        <v>794</v>
      </c>
      <c r="E81" s="20"/>
      <c r="F81" s="20">
        <v>5000</v>
      </c>
      <c r="H81" s="14"/>
      <c r="I81" s="17"/>
      <c r="J81" s="28"/>
    </row>
    <row r="82" spans="2:10" x14ac:dyDescent="0.25">
      <c r="B82" s="4">
        <v>44890</v>
      </c>
      <c r="C82" s="10">
        <v>2211076</v>
      </c>
      <c r="D82" s="11" t="s">
        <v>275</v>
      </c>
      <c r="E82" s="20"/>
      <c r="F82" s="20">
        <v>5000</v>
      </c>
      <c r="H82" s="14"/>
      <c r="I82" s="17"/>
      <c r="J82" s="28"/>
    </row>
    <row r="83" spans="2:10" x14ac:dyDescent="0.25">
      <c r="B83" s="4">
        <v>44890</v>
      </c>
      <c r="C83" s="10">
        <v>2211077</v>
      </c>
      <c r="D83" s="11" t="s">
        <v>795</v>
      </c>
      <c r="E83" s="20"/>
      <c r="F83" s="20">
        <v>69000</v>
      </c>
      <c r="H83" s="14"/>
      <c r="I83" s="17"/>
      <c r="J83" s="28"/>
    </row>
    <row r="84" spans="2:10" x14ac:dyDescent="0.25">
      <c r="B84" s="4">
        <v>44890</v>
      </c>
      <c r="C84" s="10">
        <v>2211078</v>
      </c>
      <c r="D84" s="11" t="s">
        <v>796</v>
      </c>
      <c r="E84" s="20"/>
      <c r="F84" s="20">
        <v>18000</v>
      </c>
      <c r="H84" s="14"/>
      <c r="I84" s="17"/>
      <c r="J84" s="28"/>
    </row>
    <row r="85" spans="2:10" x14ac:dyDescent="0.25">
      <c r="B85" s="4">
        <v>44891</v>
      </c>
      <c r="C85" s="10">
        <v>2211079</v>
      </c>
      <c r="D85" s="11" t="s">
        <v>797</v>
      </c>
      <c r="E85" s="20">
        <v>113210</v>
      </c>
      <c r="F85" s="20"/>
      <c r="H85" s="14"/>
      <c r="I85" s="17"/>
      <c r="J85" s="28"/>
    </row>
    <row r="86" spans="2:10" x14ac:dyDescent="0.25">
      <c r="B86" s="4">
        <v>44893</v>
      </c>
      <c r="C86" s="10">
        <v>2211080</v>
      </c>
      <c r="D86" s="11" t="s">
        <v>16</v>
      </c>
      <c r="E86" s="20"/>
      <c r="F86" s="20">
        <v>16000</v>
      </c>
      <c r="H86" s="14"/>
      <c r="I86" s="17"/>
      <c r="J86" s="28"/>
    </row>
    <row r="87" spans="2:10" x14ac:dyDescent="0.25">
      <c r="B87" s="4">
        <v>44893</v>
      </c>
      <c r="C87" s="10">
        <v>2211081</v>
      </c>
      <c r="D87" s="11" t="s">
        <v>798</v>
      </c>
      <c r="E87" s="20"/>
      <c r="F87" s="20">
        <v>1500</v>
      </c>
      <c r="H87" s="14"/>
      <c r="I87" s="17"/>
      <c r="J87" s="28"/>
    </row>
    <row r="88" spans="2:10" x14ac:dyDescent="0.25">
      <c r="B88" s="4">
        <v>44893</v>
      </c>
      <c r="C88" s="10">
        <v>2211082</v>
      </c>
      <c r="D88" s="11" t="s">
        <v>14</v>
      </c>
      <c r="E88" s="20"/>
      <c r="F88" s="20">
        <v>1500</v>
      </c>
      <c r="H88" s="14"/>
      <c r="I88" s="17"/>
      <c r="J88" s="28"/>
    </row>
    <row r="89" spans="2:10" x14ac:dyDescent="0.25">
      <c r="B89" s="4">
        <v>44893</v>
      </c>
      <c r="C89" s="10">
        <v>2211083</v>
      </c>
      <c r="D89" s="11" t="s">
        <v>799</v>
      </c>
      <c r="E89" s="20">
        <v>217504</v>
      </c>
      <c r="F89" s="20"/>
      <c r="H89" s="14"/>
      <c r="I89" s="17"/>
      <c r="J89" s="28"/>
    </row>
    <row r="90" spans="2:10" x14ac:dyDescent="0.25">
      <c r="B90" s="4">
        <v>44894</v>
      </c>
      <c r="C90" s="10">
        <v>2211084</v>
      </c>
      <c r="D90" s="11" t="s">
        <v>800</v>
      </c>
      <c r="E90" s="20"/>
      <c r="F90" s="20">
        <v>240000</v>
      </c>
      <c r="H90" s="14"/>
      <c r="I90" s="17"/>
      <c r="J90" s="28"/>
    </row>
    <row r="91" spans="2:10" x14ac:dyDescent="0.25">
      <c r="B91" s="4">
        <v>44894</v>
      </c>
      <c r="C91" s="10">
        <v>2211085</v>
      </c>
      <c r="D91" s="11" t="s">
        <v>801</v>
      </c>
      <c r="E91" s="20"/>
      <c r="F91" s="20">
        <v>40000</v>
      </c>
      <c r="H91" s="14"/>
      <c r="I91" s="17"/>
      <c r="J91" s="28"/>
    </row>
    <row r="92" spans="2:10" x14ac:dyDescent="0.25">
      <c r="B92" s="4">
        <v>44894</v>
      </c>
      <c r="C92" s="10">
        <v>2211086</v>
      </c>
      <c r="D92" s="11" t="s">
        <v>802</v>
      </c>
      <c r="E92" s="20">
        <v>33634</v>
      </c>
      <c r="F92" s="20"/>
      <c r="H92" s="14">
        <v>-234</v>
      </c>
      <c r="I92" s="17"/>
      <c r="J92" s="28"/>
    </row>
    <row r="93" spans="2:10" x14ac:dyDescent="0.25">
      <c r="B93" s="4">
        <v>44895</v>
      </c>
      <c r="C93" s="10">
        <v>2211087</v>
      </c>
      <c r="D93" s="11" t="s">
        <v>17</v>
      </c>
      <c r="E93" s="20"/>
      <c r="F93" s="20">
        <v>10000</v>
      </c>
      <c r="H93" s="14"/>
      <c r="I93" s="17"/>
      <c r="J93" s="28"/>
    </row>
    <row r="94" spans="2:10" x14ac:dyDescent="0.25">
      <c r="B94" s="4">
        <v>44895</v>
      </c>
      <c r="C94" s="10">
        <v>2211088</v>
      </c>
      <c r="D94" s="11" t="s">
        <v>412</v>
      </c>
      <c r="E94" s="20"/>
      <c r="F94" s="20">
        <v>6000</v>
      </c>
      <c r="H94" s="14"/>
      <c r="I94" s="17"/>
      <c r="J94" s="28"/>
    </row>
    <row r="95" spans="2:10" x14ac:dyDescent="0.25">
      <c r="B95" s="4">
        <v>44895</v>
      </c>
      <c r="C95" s="10">
        <v>2211089</v>
      </c>
      <c r="D95" s="11" t="s">
        <v>803</v>
      </c>
      <c r="E95" s="20"/>
      <c r="F95" s="20">
        <v>47000</v>
      </c>
      <c r="H95" s="14"/>
      <c r="I95" s="17"/>
      <c r="J95" s="28"/>
    </row>
    <row r="96" spans="2:10" x14ac:dyDescent="0.25">
      <c r="B96" s="4">
        <v>44895</v>
      </c>
      <c r="C96" s="10">
        <v>2211090</v>
      </c>
      <c r="D96" s="11" t="s">
        <v>804</v>
      </c>
      <c r="E96" s="20"/>
      <c r="F96" s="20">
        <v>15000</v>
      </c>
      <c r="H96" s="14"/>
      <c r="I96" s="17"/>
      <c r="J96" s="28"/>
    </row>
    <row r="97" spans="2:10" x14ac:dyDescent="0.25">
      <c r="B97" s="4">
        <v>44895</v>
      </c>
      <c r="C97" s="10">
        <v>2211091</v>
      </c>
      <c r="D97" s="11" t="s">
        <v>805</v>
      </c>
      <c r="E97" s="20"/>
      <c r="F97" s="20">
        <v>2500</v>
      </c>
      <c r="H97" s="14"/>
      <c r="I97" s="17"/>
      <c r="J97" s="28"/>
    </row>
    <row r="98" spans="2:10" x14ac:dyDescent="0.25">
      <c r="B98" s="4">
        <v>44895</v>
      </c>
      <c r="C98" s="10">
        <v>2211092</v>
      </c>
      <c r="D98" s="11" t="s">
        <v>806</v>
      </c>
      <c r="E98" s="20">
        <v>22703</v>
      </c>
      <c r="F98" s="20"/>
      <c r="H98" s="14">
        <v>-103</v>
      </c>
      <c r="I98" s="17"/>
      <c r="J98" s="28"/>
    </row>
    <row r="99" spans="2:10" x14ac:dyDescent="0.25">
      <c r="B99" s="4">
        <v>44895</v>
      </c>
      <c r="C99" s="10">
        <v>2211093</v>
      </c>
      <c r="D99" s="11" t="s">
        <v>108</v>
      </c>
      <c r="E99" s="20"/>
      <c r="F99" s="20">
        <v>40979</v>
      </c>
      <c r="H99" s="14"/>
      <c r="I99" s="17"/>
      <c r="J99" s="28"/>
    </row>
    <row r="100" spans="2:10" x14ac:dyDescent="0.25">
      <c r="B100" s="4">
        <v>44895</v>
      </c>
      <c r="C100" s="10">
        <v>2211094</v>
      </c>
      <c r="D100" s="11" t="s">
        <v>791</v>
      </c>
      <c r="E100" s="20"/>
      <c r="F100" s="20">
        <v>15000</v>
      </c>
      <c r="H100" s="14"/>
      <c r="I100" s="17"/>
      <c r="J100" s="28"/>
    </row>
    <row r="101" spans="2:10" x14ac:dyDescent="0.25">
      <c r="B101" s="4"/>
      <c r="C101" s="10"/>
      <c r="D101" s="11"/>
      <c r="E101" s="20"/>
      <c r="F101" s="20"/>
      <c r="H101" s="14"/>
      <c r="I101" s="17"/>
      <c r="J101" s="28"/>
    </row>
    <row r="102" spans="2:10" x14ac:dyDescent="0.25">
      <c r="B102" s="4"/>
      <c r="C102" s="10"/>
      <c r="D102" s="11"/>
      <c r="E102" s="20"/>
      <c r="F102" s="20"/>
      <c r="H102" s="14"/>
      <c r="I102" s="17"/>
      <c r="J102" s="28"/>
    </row>
    <row r="103" spans="2:10" x14ac:dyDescent="0.25">
      <c r="B103" s="4"/>
      <c r="C103" s="10"/>
      <c r="D103" s="11"/>
      <c r="E103" s="20"/>
      <c r="F103" s="20"/>
      <c r="H103" s="14"/>
      <c r="I103" s="17"/>
      <c r="J103" s="28"/>
    </row>
    <row r="104" spans="2:10" x14ac:dyDescent="0.25">
      <c r="B104" s="11"/>
      <c r="C104" s="11"/>
      <c r="D104" s="11"/>
      <c r="E104" s="11"/>
      <c r="F104" s="11"/>
      <c r="H104" s="14">
        <v>882</v>
      </c>
      <c r="I104" s="17"/>
      <c r="J104" s="28"/>
    </row>
    <row r="105" spans="2:10" x14ac:dyDescent="0.25">
      <c r="E105" s="7">
        <f>SUM(E6:E104)</f>
        <v>2974939</v>
      </c>
      <c r="F105" s="7">
        <f>SUM(F6:F104)</f>
        <v>2281347</v>
      </c>
      <c r="I105" s="17"/>
      <c r="J105" s="28"/>
    </row>
    <row r="106" spans="2:10" x14ac:dyDescent="0.25">
      <c r="I106" s="17"/>
      <c r="J106" s="28"/>
    </row>
    <row r="107" spans="2:10" x14ac:dyDescent="0.25">
      <c r="E107" s="15" t="s">
        <v>8</v>
      </c>
      <c r="F107" s="7">
        <f>E105-F105</f>
        <v>693592</v>
      </c>
      <c r="I107" s="17"/>
      <c r="J107" s="28"/>
    </row>
    <row r="108" spans="2:10" x14ac:dyDescent="0.25">
      <c r="H108" s="16" t="s">
        <v>8</v>
      </c>
      <c r="I108" s="7">
        <f>SUM(F107-H104)</f>
        <v>692710</v>
      </c>
      <c r="J108" s="28"/>
    </row>
    <row r="109" spans="2:10" x14ac:dyDescent="0.25">
      <c r="I109" s="17"/>
      <c r="J109" s="28"/>
    </row>
    <row r="110" spans="2:10" x14ac:dyDescent="0.25">
      <c r="I110" s="17"/>
      <c r="J110" s="28"/>
    </row>
    <row r="111" spans="2:10" x14ac:dyDescent="0.25">
      <c r="I111" s="17"/>
      <c r="J111" s="28"/>
    </row>
    <row r="112" spans="2:10" x14ac:dyDescent="0.25">
      <c r="H112" s="30"/>
      <c r="I112" s="17"/>
      <c r="J112" s="28"/>
    </row>
    <row r="113" spans="2:14" x14ac:dyDescent="0.25">
      <c r="H113" s="24"/>
      <c r="I113" s="17"/>
      <c r="J113" s="28"/>
    </row>
    <row r="114" spans="2:14" x14ac:dyDescent="0.25">
      <c r="H114" s="24"/>
      <c r="I114" s="17"/>
      <c r="J114" s="28"/>
    </row>
    <row r="115" spans="2:14" x14ac:dyDescent="0.25">
      <c r="I115" s="17"/>
      <c r="J115" s="28"/>
    </row>
    <row r="116" spans="2:14" x14ac:dyDescent="0.25">
      <c r="I116" s="17"/>
      <c r="J116" s="28"/>
    </row>
    <row r="117" spans="2:14" x14ac:dyDescent="0.25">
      <c r="I117" s="17"/>
      <c r="J117" s="28"/>
    </row>
    <row r="118" spans="2:14" x14ac:dyDescent="0.25">
      <c r="I118" s="17"/>
      <c r="J118" s="28"/>
    </row>
    <row r="119" spans="2:14" x14ac:dyDescent="0.25">
      <c r="I119" s="19"/>
      <c r="J119" s="29"/>
    </row>
    <row r="120" spans="2:14" x14ac:dyDescent="0.25">
      <c r="J120" s="29"/>
    </row>
    <row r="121" spans="2:14" x14ac:dyDescent="0.25">
      <c r="J121" s="29"/>
    </row>
    <row r="122" spans="2:14" x14ac:dyDescent="0.25">
      <c r="J122" s="29"/>
    </row>
    <row r="123" spans="2:14" x14ac:dyDescent="0.25">
      <c r="J123" s="29"/>
    </row>
    <row r="124" spans="2:14" x14ac:dyDescent="0.25">
      <c r="J124" s="29"/>
    </row>
    <row r="125" spans="2:14" x14ac:dyDescent="0.25">
      <c r="J125" s="29"/>
    </row>
    <row r="126" spans="2:14" s="23" customFormat="1" x14ac:dyDescent="0.25">
      <c r="B126"/>
      <c r="C126"/>
      <c r="D126"/>
      <c r="E126"/>
      <c r="F126"/>
      <c r="G126"/>
      <c r="H126"/>
      <c r="I126"/>
      <c r="J126" s="29"/>
      <c r="M126"/>
      <c r="N126"/>
    </row>
    <row r="127" spans="2:14" s="23" customFormat="1" x14ac:dyDescent="0.25">
      <c r="B127"/>
      <c r="C127"/>
      <c r="D127"/>
      <c r="E127"/>
      <c r="F127"/>
      <c r="G127"/>
      <c r="H127"/>
      <c r="I127"/>
      <c r="J127" s="29"/>
      <c r="M127"/>
      <c r="N127"/>
    </row>
    <row r="128" spans="2:14" x14ac:dyDescent="0.25">
      <c r="J128" s="29"/>
    </row>
    <row r="129" spans="2:17" s="23" customFormat="1" x14ac:dyDescent="0.25">
      <c r="B129"/>
      <c r="C129"/>
      <c r="D129"/>
      <c r="E129"/>
      <c r="F129"/>
      <c r="G129"/>
      <c r="H129"/>
      <c r="I129"/>
      <c r="J129" s="19"/>
      <c r="M129"/>
      <c r="N129"/>
      <c r="O129"/>
      <c r="P129"/>
      <c r="Q129"/>
    </row>
  </sheetData>
  <pageMargins left="0.27559055118110237" right="0.19685039370078741" top="0.19685039370078741" bottom="0.19685039370078741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L106"/>
  <sheetViews>
    <sheetView tabSelected="1" topLeftCell="B31" workbookViewId="0">
      <selection activeCell="D68" sqref="D68"/>
    </sheetView>
  </sheetViews>
  <sheetFormatPr baseColWidth="10" defaultRowHeight="15" x14ac:dyDescent="0.25"/>
  <cols>
    <col min="4" max="4" width="63.28515625" customWidth="1"/>
    <col min="6" max="6" width="11.7109375" bestFit="1" customWidth="1"/>
  </cols>
  <sheetData>
    <row r="4" spans="2:12" x14ac:dyDescent="0.25">
      <c r="B4" s="1" t="s">
        <v>0</v>
      </c>
      <c r="C4" s="2" t="s">
        <v>1</v>
      </c>
      <c r="D4" s="1" t="s">
        <v>2</v>
      </c>
      <c r="E4" s="3" t="s">
        <v>3</v>
      </c>
      <c r="F4" s="3" t="s">
        <v>4</v>
      </c>
      <c r="H4" s="3" t="s">
        <v>5</v>
      </c>
      <c r="I4" s="18"/>
      <c r="K4" s="23"/>
      <c r="L4" s="23"/>
    </row>
    <row r="5" spans="2:12" x14ac:dyDescent="0.25">
      <c r="B5" s="4"/>
      <c r="C5" s="5"/>
      <c r="D5" s="6" t="s">
        <v>807</v>
      </c>
      <c r="E5" s="7">
        <v>693592</v>
      </c>
      <c r="F5" s="8"/>
      <c r="H5" s="9"/>
      <c r="I5" s="17"/>
      <c r="K5" s="23"/>
      <c r="L5" s="23"/>
    </row>
    <row r="6" spans="2:12" x14ac:dyDescent="0.25">
      <c r="B6" s="4">
        <v>44531</v>
      </c>
      <c r="C6" s="10">
        <v>2212001</v>
      </c>
      <c r="D6" s="11" t="s">
        <v>808</v>
      </c>
      <c r="E6" s="20">
        <v>61360</v>
      </c>
      <c r="F6" s="21"/>
      <c r="H6" s="11"/>
      <c r="I6" s="17"/>
      <c r="K6" s="23"/>
      <c r="L6" s="23"/>
    </row>
    <row r="7" spans="2:12" x14ac:dyDescent="0.25">
      <c r="B7" s="4">
        <v>44531</v>
      </c>
      <c r="C7" s="10">
        <v>2212002</v>
      </c>
      <c r="D7" s="11" t="s">
        <v>809</v>
      </c>
      <c r="E7" s="20">
        <v>44065</v>
      </c>
      <c r="F7" s="21"/>
      <c r="H7" s="14">
        <v>-65</v>
      </c>
      <c r="I7" s="17"/>
      <c r="K7" s="23"/>
      <c r="L7" s="23"/>
    </row>
    <row r="8" spans="2:12" x14ac:dyDescent="0.25">
      <c r="B8" s="4">
        <v>44531</v>
      </c>
      <c r="C8" s="10">
        <v>2212003</v>
      </c>
      <c r="D8" s="11" t="s">
        <v>556</v>
      </c>
      <c r="E8" s="20"/>
      <c r="F8" s="21">
        <v>400000</v>
      </c>
      <c r="H8" s="14"/>
      <c r="I8" s="17"/>
      <c r="K8" s="23"/>
      <c r="L8" s="23"/>
    </row>
    <row r="9" spans="2:12" x14ac:dyDescent="0.25">
      <c r="B9" s="4">
        <v>44532</v>
      </c>
      <c r="C9" s="10">
        <v>2212004</v>
      </c>
      <c r="D9" s="11" t="s">
        <v>810</v>
      </c>
      <c r="E9" s="20"/>
      <c r="F9" s="21">
        <v>50000</v>
      </c>
      <c r="H9" s="14"/>
      <c r="I9" s="17"/>
      <c r="K9" s="23"/>
      <c r="L9" s="23"/>
    </row>
    <row r="10" spans="2:12" x14ac:dyDescent="0.25">
      <c r="B10" s="4">
        <v>44532</v>
      </c>
      <c r="C10" s="10">
        <v>2212005</v>
      </c>
      <c r="D10" s="11" t="s">
        <v>811</v>
      </c>
      <c r="E10" s="20"/>
      <c r="F10" s="21">
        <v>60000</v>
      </c>
      <c r="H10" s="14"/>
      <c r="I10" s="17"/>
      <c r="K10" s="23"/>
      <c r="L10" s="23"/>
    </row>
    <row r="11" spans="2:12" x14ac:dyDescent="0.25">
      <c r="B11" s="4">
        <v>44532</v>
      </c>
      <c r="C11" s="10">
        <v>2212006</v>
      </c>
      <c r="D11" s="11" t="s">
        <v>812</v>
      </c>
      <c r="E11" s="20"/>
      <c r="F11" s="21">
        <v>30000</v>
      </c>
      <c r="H11" s="14"/>
      <c r="I11" s="17"/>
      <c r="K11" s="23"/>
      <c r="L11" s="23"/>
    </row>
    <row r="12" spans="2:12" x14ac:dyDescent="0.25">
      <c r="B12" s="4">
        <v>44532</v>
      </c>
      <c r="C12" s="10">
        <v>2212007</v>
      </c>
      <c r="D12" s="11" t="s">
        <v>813</v>
      </c>
      <c r="E12" s="20"/>
      <c r="F12" s="21">
        <v>6000</v>
      </c>
      <c r="H12" s="14"/>
      <c r="I12" s="17"/>
      <c r="K12" s="23"/>
      <c r="L12" s="23"/>
    </row>
    <row r="13" spans="2:12" x14ac:dyDescent="0.25">
      <c r="B13" s="4">
        <v>44532</v>
      </c>
      <c r="C13" s="10">
        <v>2212008</v>
      </c>
      <c r="D13" s="11" t="s">
        <v>814</v>
      </c>
      <c r="E13" s="20"/>
      <c r="F13" s="21">
        <v>38000</v>
      </c>
      <c r="H13" s="11"/>
      <c r="I13" s="17"/>
      <c r="K13" s="23"/>
      <c r="L13" s="23"/>
    </row>
    <row r="14" spans="2:12" x14ac:dyDescent="0.25">
      <c r="B14" s="4">
        <v>44532</v>
      </c>
      <c r="C14" s="10">
        <v>2212009</v>
      </c>
      <c r="D14" s="11" t="s">
        <v>815</v>
      </c>
      <c r="E14" s="20"/>
      <c r="F14" s="21">
        <v>1500</v>
      </c>
      <c r="H14" s="14"/>
      <c r="I14" s="17"/>
      <c r="K14" s="23"/>
      <c r="L14" s="23"/>
    </row>
    <row r="15" spans="2:12" x14ac:dyDescent="0.25">
      <c r="B15" s="4">
        <v>44532</v>
      </c>
      <c r="C15" s="10">
        <v>2212010</v>
      </c>
      <c r="D15" s="22" t="s">
        <v>816</v>
      </c>
      <c r="E15" s="20">
        <v>23281</v>
      </c>
      <c r="F15" s="21"/>
      <c r="H15" s="11">
        <v>-81</v>
      </c>
      <c r="I15" s="17"/>
      <c r="K15" s="23"/>
      <c r="L15" s="23"/>
    </row>
    <row r="16" spans="2:12" x14ac:dyDescent="0.25">
      <c r="B16" s="4">
        <v>44898</v>
      </c>
      <c r="C16" s="31">
        <v>2212011</v>
      </c>
      <c r="D16" s="11" t="s">
        <v>62</v>
      </c>
      <c r="E16" s="20"/>
      <c r="F16" s="21">
        <v>3000</v>
      </c>
      <c r="H16" s="11"/>
      <c r="I16" s="17"/>
      <c r="K16" s="23"/>
      <c r="L16" s="23"/>
    </row>
    <row r="17" spans="2:12" x14ac:dyDescent="0.25">
      <c r="B17" s="4">
        <v>44898</v>
      </c>
      <c r="C17" s="10">
        <v>2212012</v>
      </c>
      <c r="D17" s="11" t="s">
        <v>817</v>
      </c>
      <c r="E17" s="20">
        <v>60350</v>
      </c>
      <c r="F17" s="21"/>
      <c r="H17" s="11">
        <v>-50</v>
      </c>
      <c r="I17" s="17"/>
      <c r="K17" s="23"/>
      <c r="L17" s="23"/>
    </row>
    <row r="18" spans="2:12" x14ac:dyDescent="0.25">
      <c r="B18" s="4">
        <v>44900</v>
      </c>
      <c r="C18" s="10">
        <v>2212013</v>
      </c>
      <c r="D18" s="11" t="s">
        <v>659</v>
      </c>
      <c r="E18" s="20"/>
      <c r="F18" s="20">
        <v>40000</v>
      </c>
      <c r="H18" s="14"/>
      <c r="I18" s="17"/>
      <c r="J18" s="28"/>
      <c r="K18" s="23"/>
      <c r="L18" s="23"/>
    </row>
    <row r="19" spans="2:12" x14ac:dyDescent="0.25">
      <c r="B19" s="4">
        <v>44900</v>
      </c>
      <c r="C19" s="10">
        <v>2212014</v>
      </c>
      <c r="D19" s="11" t="s">
        <v>818</v>
      </c>
      <c r="E19" s="20">
        <v>27955</v>
      </c>
      <c r="F19" s="20"/>
      <c r="H19" s="14"/>
      <c r="I19" s="17"/>
      <c r="J19" s="28"/>
      <c r="K19" s="23"/>
      <c r="L19" s="23"/>
    </row>
    <row r="20" spans="2:12" x14ac:dyDescent="0.25">
      <c r="B20" s="4">
        <v>44900</v>
      </c>
      <c r="C20" s="10">
        <v>2212015</v>
      </c>
      <c r="D20" s="11" t="s">
        <v>14</v>
      </c>
      <c r="E20" s="20"/>
      <c r="F20" s="20">
        <v>1500</v>
      </c>
      <c r="H20" s="14"/>
      <c r="I20" s="17"/>
      <c r="J20" s="28"/>
      <c r="K20" s="23"/>
      <c r="L20" s="23"/>
    </row>
    <row r="21" spans="2:12" x14ac:dyDescent="0.25">
      <c r="B21" s="4">
        <v>44901</v>
      </c>
      <c r="C21" s="10">
        <v>2212016</v>
      </c>
      <c r="D21" s="11" t="s">
        <v>819</v>
      </c>
      <c r="E21" s="20">
        <v>63980</v>
      </c>
      <c r="F21" s="20"/>
      <c r="H21" s="14">
        <v>-80</v>
      </c>
      <c r="I21" s="17"/>
      <c r="J21" s="28"/>
      <c r="K21" s="23"/>
      <c r="L21" s="23"/>
    </row>
    <row r="22" spans="2:12" x14ac:dyDescent="0.25">
      <c r="B22" s="4">
        <v>44902</v>
      </c>
      <c r="C22" s="10">
        <v>2212017</v>
      </c>
      <c r="D22" s="11" t="s">
        <v>820</v>
      </c>
      <c r="E22" s="20">
        <v>88557</v>
      </c>
      <c r="F22" s="20"/>
      <c r="H22" s="14">
        <v>-57</v>
      </c>
      <c r="I22" s="17"/>
      <c r="J22" s="28"/>
      <c r="K22" s="23"/>
      <c r="L22" s="23"/>
    </row>
    <row r="23" spans="2:12" x14ac:dyDescent="0.25">
      <c r="B23" s="4">
        <v>44902</v>
      </c>
      <c r="C23" s="10">
        <v>2212018</v>
      </c>
      <c r="D23" s="11" t="s">
        <v>821</v>
      </c>
      <c r="E23" s="20"/>
      <c r="F23" s="20">
        <v>18640</v>
      </c>
      <c r="H23" s="14"/>
      <c r="I23" s="17"/>
      <c r="J23" s="28"/>
      <c r="K23" s="23"/>
      <c r="L23" s="23"/>
    </row>
    <row r="24" spans="2:12" x14ac:dyDescent="0.25">
      <c r="B24" s="4">
        <v>44902</v>
      </c>
      <c r="C24" s="10">
        <v>2212019</v>
      </c>
      <c r="D24" s="11" t="s">
        <v>822</v>
      </c>
      <c r="E24" s="20"/>
      <c r="F24" s="20">
        <v>2000</v>
      </c>
      <c r="H24" s="14"/>
      <c r="I24" s="17"/>
      <c r="J24" s="28"/>
      <c r="K24" s="23"/>
      <c r="L24" s="23"/>
    </row>
    <row r="25" spans="2:12" x14ac:dyDescent="0.25">
      <c r="B25" s="4">
        <v>44903</v>
      </c>
      <c r="C25" s="10">
        <v>2212020</v>
      </c>
      <c r="D25" s="11" t="s">
        <v>763</v>
      </c>
      <c r="E25" s="20"/>
      <c r="F25" s="20">
        <v>52600</v>
      </c>
      <c r="H25" s="14"/>
      <c r="I25" s="17"/>
      <c r="J25" s="28"/>
      <c r="K25" s="23"/>
      <c r="L25" s="23"/>
    </row>
    <row r="26" spans="2:12" x14ac:dyDescent="0.25">
      <c r="B26" s="4">
        <v>44903</v>
      </c>
      <c r="C26" s="10">
        <v>2212021</v>
      </c>
      <c r="D26" s="11" t="s">
        <v>824</v>
      </c>
      <c r="E26" s="20"/>
      <c r="F26" s="20">
        <v>20000</v>
      </c>
      <c r="H26" s="14"/>
      <c r="I26" s="17"/>
      <c r="J26" s="28"/>
      <c r="K26" s="23"/>
      <c r="L26" s="23"/>
    </row>
    <row r="27" spans="2:12" x14ac:dyDescent="0.25">
      <c r="B27" s="4">
        <v>44903</v>
      </c>
      <c r="C27" s="10">
        <v>2212022</v>
      </c>
      <c r="D27" s="11" t="s">
        <v>823</v>
      </c>
      <c r="E27" s="20">
        <v>40456</v>
      </c>
      <c r="F27" s="20"/>
      <c r="H27" s="14">
        <v>-156</v>
      </c>
      <c r="I27" s="17"/>
      <c r="J27" s="28"/>
      <c r="K27" s="23"/>
      <c r="L27" s="23"/>
    </row>
    <row r="28" spans="2:12" x14ac:dyDescent="0.25">
      <c r="B28" s="4">
        <v>44904</v>
      </c>
      <c r="C28" s="10">
        <v>2212023</v>
      </c>
      <c r="D28" s="11" t="s">
        <v>275</v>
      </c>
      <c r="E28" s="20"/>
      <c r="F28" s="20">
        <v>20000</v>
      </c>
      <c r="H28" s="14"/>
      <c r="I28" s="17"/>
      <c r="J28" s="28"/>
      <c r="K28" s="23"/>
      <c r="L28" s="23"/>
    </row>
    <row r="29" spans="2:12" x14ac:dyDescent="0.25">
      <c r="B29" s="4">
        <v>44904</v>
      </c>
      <c r="C29" s="10">
        <v>2212024</v>
      </c>
      <c r="D29" s="11" t="s">
        <v>825</v>
      </c>
      <c r="E29" s="20">
        <v>75826</v>
      </c>
      <c r="F29" s="20"/>
      <c r="H29" s="14"/>
      <c r="I29" s="17"/>
      <c r="J29" s="28"/>
      <c r="K29" s="23"/>
      <c r="L29" s="23"/>
    </row>
    <row r="30" spans="2:12" x14ac:dyDescent="0.25">
      <c r="B30" s="4">
        <v>44904</v>
      </c>
      <c r="C30" s="10">
        <v>2212025</v>
      </c>
      <c r="D30" s="11" t="s">
        <v>826</v>
      </c>
      <c r="E30" s="20"/>
      <c r="F30" s="20">
        <v>6000</v>
      </c>
      <c r="H30" s="14"/>
      <c r="I30" s="17"/>
      <c r="J30" s="28"/>
      <c r="K30" s="23"/>
      <c r="L30" s="23"/>
    </row>
    <row r="31" spans="2:12" x14ac:dyDescent="0.25">
      <c r="B31" s="4">
        <v>44904</v>
      </c>
      <c r="C31" s="10">
        <v>2212026</v>
      </c>
      <c r="D31" s="11" t="s">
        <v>412</v>
      </c>
      <c r="E31" s="20"/>
      <c r="F31" s="20">
        <v>6000</v>
      </c>
      <c r="H31" s="14"/>
      <c r="I31" s="17"/>
      <c r="J31" s="28"/>
      <c r="K31" s="23"/>
      <c r="L31" s="23"/>
    </row>
    <row r="32" spans="2:12" x14ac:dyDescent="0.25">
      <c r="B32" s="4">
        <v>44904</v>
      </c>
      <c r="C32" s="10">
        <v>2212027</v>
      </c>
      <c r="D32" s="11" t="s">
        <v>827</v>
      </c>
      <c r="E32" s="20"/>
      <c r="F32" s="20">
        <v>68500</v>
      </c>
      <c r="H32" s="14"/>
      <c r="I32" s="17"/>
      <c r="J32" s="28"/>
      <c r="K32" s="23"/>
      <c r="L32" s="23"/>
    </row>
    <row r="33" spans="2:12" x14ac:dyDescent="0.25">
      <c r="B33" s="4">
        <v>44904</v>
      </c>
      <c r="C33" s="10">
        <v>2212028</v>
      </c>
      <c r="D33" s="11" t="s">
        <v>828</v>
      </c>
      <c r="E33" s="20"/>
      <c r="F33" s="20">
        <v>5000</v>
      </c>
      <c r="H33" s="14"/>
      <c r="I33" s="17"/>
      <c r="J33" s="28"/>
      <c r="K33" s="23"/>
      <c r="L33" s="23"/>
    </row>
    <row r="34" spans="2:12" x14ac:dyDescent="0.25">
      <c r="B34" s="4">
        <v>44904</v>
      </c>
      <c r="C34" s="10">
        <v>2212029</v>
      </c>
      <c r="D34" s="11" t="s">
        <v>829</v>
      </c>
      <c r="E34" s="20"/>
      <c r="F34" s="20">
        <v>1500</v>
      </c>
      <c r="H34" s="14"/>
      <c r="I34" s="17"/>
      <c r="J34" s="28"/>
      <c r="K34" s="23"/>
      <c r="L34" s="23"/>
    </row>
    <row r="35" spans="2:12" x14ac:dyDescent="0.25">
      <c r="B35" s="4">
        <v>44907</v>
      </c>
      <c r="C35" s="10">
        <v>2212030</v>
      </c>
      <c r="D35" s="11" t="s">
        <v>831</v>
      </c>
      <c r="E35" s="20"/>
      <c r="F35" s="20">
        <v>6060</v>
      </c>
      <c r="H35" s="14"/>
      <c r="I35" s="17"/>
      <c r="J35" s="28"/>
      <c r="K35" s="23"/>
      <c r="L35" s="23"/>
    </row>
    <row r="36" spans="2:12" x14ac:dyDescent="0.25">
      <c r="B36" s="4">
        <v>44907</v>
      </c>
      <c r="C36" s="10">
        <v>2212031</v>
      </c>
      <c r="D36" s="11" t="s">
        <v>830</v>
      </c>
      <c r="E36" s="20"/>
      <c r="F36" s="20">
        <v>30000</v>
      </c>
      <c r="H36" s="14"/>
      <c r="I36" s="17"/>
      <c r="J36" s="28"/>
      <c r="K36" s="23"/>
      <c r="L36" s="23"/>
    </row>
    <row r="37" spans="2:12" x14ac:dyDescent="0.25">
      <c r="B37" s="4">
        <v>44907</v>
      </c>
      <c r="C37" s="10">
        <v>2212032</v>
      </c>
      <c r="D37" s="11" t="s">
        <v>832</v>
      </c>
      <c r="E37" s="20">
        <v>13322</v>
      </c>
      <c r="F37" s="20"/>
      <c r="H37" s="14">
        <v>-22</v>
      </c>
      <c r="I37" s="17"/>
      <c r="J37" s="28"/>
      <c r="K37" s="23"/>
      <c r="L37" s="23"/>
    </row>
    <row r="38" spans="2:12" x14ac:dyDescent="0.25">
      <c r="B38" s="4">
        <v>44908</v>
      </c>
      <c r="C38" s="10">
        <v>2212033</v>
      </c>
      <c r="D38" s="11" t="s">
        <v>833</v>
      </c>
      <c r="E38" s="20"/>
      <c r="F38" s="20">
        <v>3000</v>
      </c>
      <c r="H38" s="14"/>
      <c r="I38" s="17"/>
      <c r="J38" s="28"/>
      <c r="K38" s="23"/>
      <c r="L38" s="23"/>
    </row>
    <row r="39" spans="2:12" x14ac:dyDescent="0.25">
      <c r="B39" s="4">
        <v>44908</v>
      </c>
      <c r="C39" s="10">
        <v>2212034</v>
      </c>
      <c r="D39" s="11" t="s">
        <v>834</v>
      </c>
      <c r="E39" s="20">
        <v>100205</v>
      </c>
      <c r="F39" s="20"/>
      <c r="H39" s="14">
        <v>-105</v>
      </c>
      <c r="I39" s="17"/>
      <c r="J39" s="28"/>
      <c r="K39" s="23"/>
      <c r="L39" s="23"/>
    </row>
    <row r="40" spans="2:12" x14ac:dyDescent="0.25">
      <c r="B40" s="4">
        <v>44909</v>
      </c>
      <c r="C40" s="10">
        <v>2212035</v>
      </c>
      <c r="D40" s="11" t="s">
        <v>763</v>
      </c>
      <c r="E40" s="20"/>
      <c r="F40" s="20">
        <v>50000</v>
      </c>
      <c r="H40" s="14"/>
      <c r="I40" s="17"/>
      <c r="J40" s="28"/>
      <c r="K40" s="23"/>
      <c r="L40" s="23"/>
    </row>
    <row r="41" spans="2:12" x14ac:dyDescent="0.25">
      <c r="B41" s="4">
        <v>44909</v>
      </c>
      <c r="C41" s="10">
        <v>2212036</v>
      </c>
      <c r="D41" s="11" t="s">
        <v>835</v>
      </c>
      <c r="E41" s="20"/>
      <c r="F41" s="20">
        <v>3000</v>
      </c>
      <c r="H41" s="14"/>
      <c r="I41" s="17"/>
      <c r="J41" s="28"/>
      <c r="K41" s="23"/>
      <c r="L41" s="23"/>
    </row>
    <row r="42" spans="2:12" x14ac:dyDescent="0.25">
      <c r="B42" s="4">
        <v>44909</v>
      </c>
      <c r="C42" s="10">
        <v>2212037</v>
      </c>
      <c r="D42" s="11" t="s">
        <v>16</v>
      </c>
      <c r="E42" s="20"/>
      <c r="F42" s="20">
        <v>16000</v>
      </c>
      <c r="H42" s="14"/>
      <c r="I42" s="17"/>
      <c r="J42" s="28"/>
      <c r="K42" s="23"/>
      <c r="L42" s="23"/>
    </row>
    <row r="43" spans="2:12" x14ac:dyDescent="0.25">
      <c r="B43" s="4">
        <v>44909</v>
      </c>
      <c r="C43" s="10">
        <v>2212038</v>
      </c>
      <c r="D43" s="11" t="s">
        <v>836</v>
      </c>
      <c r="E43" s="20">
        <v>110516</v>
      </c>
      <c r="F43" s="20"/>
      <c r="H43" s="14">
        <v>-16</v>
      </c>
      <c r="I43" s="17"/>
      <c r="J43" s="28"/>
      <c r="K43" s="23"/>
      <c r="L43" s="23"/>
    </row>
    <row r="44" spans="2:12" x14ac:dyDescent="0.25">
      <c r="B44" s="4">
        <v>44910</v>
      </c>
      <c r="C44" s="10">
        <v>2212039</v>
      </c>
      <c r="D44" s="11" t="s">
        <v>837</v>
      </c>
      <c r="E44" s="20"/>
      <c r="F44" s="20">
        <v>25000</v>
      </c>
      <c r="H44" s="14"/>
      <c r="I44" s="17"/>
      <c r="J44" s="28"/>
      <c r="K44" s="23"/>
      <c r="L44" s="23"/>
    </row>
    <row r="45" spans="2:12" x14ac:dyDescent="0.25">
      <c r="B45" s="4">
        <v>44910</v>
      </c>
      <c r="C45" s="10">
        <v>2212040</v>
      </c>
      <c r="D45" s="11" t="s">
        <v>838</v>
      </c>
      <c r="E45" s="20">
        <v>116380</v>
      </c>
      <c r="F45" s="20"/>
      <c r="H45" s="14">
        <v>-80</v>
      </c>
      <c r="I45" s="17"/>
      <c r="J45" s="28"/>
      <c r="K45" s="23"/>
      <c r="L45" s="23"/>
    </row>
    <row r="46" spans="2:12" x14ac:dyDescent="0.25">
      <c r="B46" s="4">
        <v>44911</v>
      </c>
      <c r="C46" s="10">
        <v>2212041</v>
      </c>
      <c r="D46" s="11" t="s">
        <v>839</v>
      </c>
      <c r="E46" s="20">
        <v>69581</v>
      </c>
      <c r="F46" s="20"/>
      <c r="H46" s="14">
        <v>-81</v>
      </c>
      <c r="I46" s="17"/>
      <c r="J46" s="28"/>
      <c r="K46" s="23"/>
      <c r="L46" s="23"/>
    </row>
    <row r="47" spans="2:12" x14ac:dyDescent="0.25">
      <c r="B47" s="4">
        <v>44911</v>
      </c>
      <c r="C47" s="10">
        <v>2212042</v>
      </c>
      <c r="D47" s="11" t="s">
        <v>840</v>
      </c>
      <c r="E47" s="20"/>
      <c r="F47" s="20">
        <v>60500</v>
      </c>
      <c r="H47" s="14"/>
      <c r="I47" s="17"/>
      <c r="J47" s="28"/>
      <c r="K47" s="23"/>
      <c r="L47" s="23"/>
    </row>
    <row r="48" spans="2:12" x14ac:dyDescent="0.25">
      <c r="B48" s="4">
        <v>44911</v>
      </c>
      <c r="C48" s="10">
        <v>2212043</v>
      </c>
      <c r="D48" s="11" t="s">
        <v>841</v>
      </c>
      <c r="E48" s="20"/>
      <c r="F48" s="20">
        <v>15000</v>
      </c>
      <c r="H48" s="14"/>
      <c r="I48" s="17"/>
      <c r="J48" s="28"/>
      <c r="K48" s="23"/>
      <c r="L48" s="23"/>
    </row>
    <row r="49" spans="2:12" x14ac:dyDescent="0.25">
      <c r="B49" s="4">
        <v>44911</v>
      </c>
      <c r="C49" s="10">
        <v>2212044</v>
      </c>
      <c r="D49" s="11" t="s">
        <v>815</v>
      </c>
      <c r="E49" s="20"/>
      <c r="F49" s="20">
        <v>1500</v>
      </c>
      <c r="H49" s="14"/>
      <c r="I49" s="17"/>
      <c r="J49" s="28"/>
      <c r="K49" s="23"/>
      <c r="L49" s="23"/>
    </row>
    <row r="50" spans="2:12" x14ac:dyDescent="0.25">
      <c r="B50" s="4">
        <v>44914</v>
      </c>
      <c r="C50" s="10">
        <v>2212045</v>
      </c>
      <c r="D50" s="11" t="s">
        <v>844</v>
      </c>
      <c r="E50" s="20"/>
      <c r="F50" s="20">
        <v>20000</v>
      </c>
      <c r="H50" s="14"/>
      <c r="I50" s="17"/>
      <c r="J50" s="28"/>
      <c r="K50" s="23"/>
      <c r="L50" s="23"/>
    </row>
    <row r="51" spans="2:12" x14ac:dyDescent="0.25">
      <c r="B51" s="4">
        <v>44914</v>
      </c>
      <c r="C51" s="10">
        <v>2212046</v>
      </c>
      <c r="D51" s="11" t="s">
        <v>842</v>
      </c>
      <c r="E51" s="20"/>
      <c r="F51" s="20">
        <v>18100</v>
      </c>
      <c r="H51" s="14"/>
      <c r="I51" s="17"/>
      <c r="J51" s="28"/>
      <c r="K51" s="23"/>
      <c r="L51" s="23"/>
    </row>
    <row r="52" spans="2:12" x14ac:dyDescent="0.25">
      <c r="B52" s="4">
        <v>44914</v>
      </c>
      <c r="C52" s="10">
        <v>2212047</v>
      </c>
      <c r="D52" s="11" t="s">
        <v>843</v>
      </c>
      <c r="E52" s="20"/>
      <c r="F52" s="20">
        <v>49000</v>
      </c>
      <c r="H52" s="14"/>
      <c r="I52" s="17"/>
      <c r="J52" s="28"/>
      <c r="K52" s="23"/>
      <c r="L52" s="23"/>
    </row>
    <row r="53" spans="2:12" x14ac:dyDescent="0.25">
      <c r="B53" s="4">
        <v>44914</v>
      </c>
      <c r="C53" s="10">
        <v>2212048</v>
      </c>
      <c r="D53" s="11" t="s">
        <v>845</v>
      </c>
      <c r="E53" s="20"/>
      <c r="F53" s="20">
        <v>165000</v>
      </c>
      <c r="H53" s="14"/>
      <c r="I53" s="17"/>
      <c r="J53" s="28"/>
      <c r="K53" s="23"/>
      <c r="L53" s="23"/>
    </row>
    <row r="54" spans="2:12" x14ac:dyDescent="0.25">
      <c r="B54" s="4">
        <v>44914</v>
      </c>
      <c r="C54" s="10">
        <v>2212049</v>
      </c>
      <c r="D54" s="11" t="s">
        <v>846</v>
      </c>
      <c r="E54" s="20">
        <v>234397</v>
      </c>
      <c r="F54" s="20"/>
      <c r="H54" s="14">
        <v>-200</v>
      </c>
      <c r="I54" s="17"/>
      <c r="J54" s="28"/>
      <c r="K54" s="23"/>
      <c r="L54" s="23"/>
    </row>
    <row r="55" spans="2:12" x14ac:dyDescent="0.25">
      <c r="B55" s="4">
        <v>44914</v>
      </c>
      <c r="C55" s="10">
        <v>2212050</v>
      </c>
      <c r="D55" s="11" t="s">
        <v>108</v>
      </c>
      <c r="E55" s="20"/>
      <c r="F55" s="20">
        <v>12488</v>
      </c>
      <c r="H55" s="14"/>
      <c r="I55" s="17"/>
      <c r="J55" s="28"/>
      <c r="K55" s="23"/>
      <c r="L55" s="23"/>
    </row>
    <row r="56" spans="2:12" x14ac:dyDescent="0.25">
      <c r="B56" s="4">
        <v>44914</v>
      </c>
      <c r="C56" s="10">
        <v>2212051</v>
      </c>
      <c r="D56" s="11" t="s">
        <v>186</v>
      </c>
      <c r="E56" s="20"/>
      <c r="F56" s="20">
        <v>8517</v>
      </c>
      <c r="H56" s="14"/>
      <c r="I56" s="17"/>
      <c r="J56" s="28"/>
      <c r="K56" s="23"/>
      <c r="L56" s="23"/>
    </row>
    <row r="57" spans="2:12" x14ac:dyDescent="0.25">
      <c r="B57" s="4">
        <v>44915</v>
      </c>
      <c r="C57" s="10">
        <v>2212052</v>
      </c>
      <c r="D57" s="11" t="s">
        <v>847</v>
      </c>
      <c r="E57" s="20"/>
      <c r="F57" s="20">
        <v>33780</v>
      </c>
      <c r="H57" s="14"/>
      <c r="I57" s="17"/>
      <c r="J57" s="28"/>
      <c r="K57" s="23"/>
      <c r="L57" s="23"/>
    </row>
    <row r="58" spans="2:12" x14ac:dyDescent="0.25">
      <c r="B58" s="4">
        <v>44915</v>
      </c>
      <c r="C58" s="10">
        <v>2212053</v>
      </c>
      <c r="D58" s="11" t="s">
        <v>848</v>
      </c>
      <c r="E58" s="20">
        <v>34843</v>
      </c>
      <c r="F58" s="20"/>
      <c r="H58" s="14">
        <v>-143</v>
      </c>
      <c r="I58" s="17"/>
      <c r="J58" s="28"/>
      <c r="K58" s="23"/>
      <c r="L58" s="23"/>
    </row>
    <row r="59" spans="2:12" x14ac:dyDescent="0.25">
      <c r="B59" s="4">
        <v>44916</v>
      </c>
      <c r="C59" s="10">
        <v>2212054</v>
      </c>
      <c r="D59" s="11" t="s">
        <v>849</v>
      </c>
      <c r="E59" s="20">
        <v>45392</v>
      </c>
      <c r="F59" s="20"/>
      <c r="H59" s="14"/>
      <c r="I59" s="17"/>
      <c r="J59" s="28"/>
      <c r="K59" s="23"/>
      <c r="L59" s="23"/>
    </row>
    <row r="60" spans="2:12" x14ac:dyDescent="0.25">
      <c r="B60" s="4">
        <v>44916</v>
      </c>
      <c r="C60" s="10">
        <v>2212055</v>
      </c>
      <c r="D60" s="11" t="s">
        <v>850</v>
      </c>
      <c r="E60" s="20"/>
      <c r="F60" s="20">
        <v>100000</v>
      </c>
      <c r="H60" s="14"/>
      <c r="I60" s="17"/>
      <c r="J60" s="28"/>
      <c r="K60" s="23"/>
      <c r="L60" s="23"/>
    </row>
    <row r="61" spans="2:12" x14ac:dyDescent="0.25">
      <c r="B61" s="4">
        <v>44916</v>
      </c>
      <c r="C61" s="10">
        <v>2212056</v>
      </c>
      <c r="D61" s="11" t="s">
        <v>851</v>
      </c>
      <c r="E61" s="20"/>
      <c r="F61" s="20">
        <v>55000</v>
      </c>
      <c r="H61" s="14"/>
      <c r="I61" s="17"/>
      <c r="J61" s="28"/>
      <c r="K61" s="23"/>
      <c r="L61" s="23"/>
    </row>
    <row r="62" spans="2:12" x14ac:dyDescent="0.25">
      <c r="B62" s="4">
        <v>44916</v>
      </c>
      <c r="C62" s="10">
        <v>2212057</v>
      </c>
      <c r="D62" s="11" t="s">
        <v>852</v>
      </c>
      <c r="E62" s="20"/>
      <c r="F62" s="20">
        <v>71850</v>
      </c>
      <c r="H62" s="14"/>
      <c r="I62" s="17"/>
      <c r="J62" s="28"/>
      <c r="K62" s="23"/>
      <c r="L62" s="23"/>
    </row>
    <row r="63" spans="2:12" x14ac:dyDescent="0.25">
      <c r="B63" s="4">
        <v>44916</v>
      </c>
      <c r="C63" s="10">
        <v>2212058</v>
      </c>
      <c r="D63" s="11" t="s">
        <v>853</v>
      </c>
      <c r="E63" s="20">
        <v>119261</v>
      </c>
      <c r="F63" s="20"/>
      <c r="H63" s="14">
        <v>-261</v>
      </c>
      <c r="I63" s="17"/>
      <c r="J63" s="28"/>
      <c r="K63" s="23"/>
      <c r="L63" s="23"/>
    </row>
    <row r="64" spans="2:12" x14ac:dyDescent="0.25">
      <c r="B64" s="4">
        <v>44916</v>
      </c>
      <c r="C64" s="10"/>
      <c r="D64" s="11"/>
      <c r="E64" s="20"/>
      <c r="F64" s="20"/>
      <c r="H64" s="14"/>
      <c r="I64" s="17"/>
      <c r="J64" s="28"/>
      <c r="K64" s="23"/>
      <c r="L64" s="23"/>
    </row>
    <row r="65" spans="2:12" x14ac:dyDescent="0.25">
      <c r="B65" s="4"/>
      <c r="C65" s="4"/>
      <c r="D65" s="11"/>
      <c r="E65" s="20"/>
      <c r="F65" s="20"/>
      <c r="H65" s="14"/>
      <c r="I65" s="17"/>
      <c r="J65" s="28"/>
      <c r="K65" s="23"/>
      <c r="L65" s="23"/>
    </row>
    <row r="66" spans="2:12" x14ac:dyDescent="0.25">
      <c r="B66" s="4"/>
      <c r="C66" s="4"/>
      <c r="D66" s="11"/>
      <c r="E66" s="20"/>
      <c r="F66" s="20"/>
      <c r="H66" s="14"/>
      <c r="I66" s="17"/>
      <c r="J66" s="28"/>
      <c r="K66" s="23"/>
      <c r="L66" s="23"/>
    </row>
    <row r="67" spans="2:12" x14ac:dyDescent="0.25">
      <c r="B67" s="4"/>
      <c r="C67" s="10"/>
      <c r="D67" s="11" t="s">
        <v>854</v>
      </c>
      <c r="E67" s="20"/>
      <c r="F67" s="20">
        <v>60000</v>
      </c>
      <c r="H67" s="14"/>
      <c r="I67" s="17"/>
      <c r="J67" s="28"/>
      <c r="K67" s="23"/>
      <c r="L67" s="23"/>
    </row>
    <row r="68" spans="2:12" x14ac:dyDescent="0.25">
      <c r="B68" s="4"/>
      <c r="C68" s="10"/>
      <c r="D68" s="11" t="s">
        <v>855</v>
      </c>
      <c r="E68" s="20"/>
      <c r="F68" s="20">
        <v>20000</v>
      </c>
      <c r="H68" s="14"/>
      <c r="I68" s="17"/>
      <c r="J68" s="28"/>
      <c r="K68" s="23"/>
      <c r="L68" s="23"/>
    </row>
    <row r="69" spans="2:12" x14ac:dyDescent="0.25">
      <c r="B69" s="4"/>
      <c r="C69" s="10"/>
      <c r="D69" s="11" t="s">
        <v>784</v>
      </c>
      <c r="E69" s="20"/>
      <c r="F69" s="20">
        <v>25000</v>
      </c>
      <c r="H69" s="14"/>
      <c r="I69" s="17"/>
      <c r="J69" s="28"/>
      <c r="K69" s="23"/>
      <c r="L69" s="23"/>
    </row>
    <row r="70" spans="2:12" x14ac:dyDescent="0.25">
      <c r="B70" s="4"/>
      <c r="C70" s="10"/>
      <c r="D70" s="11" t="s">
        <v>760</v>
      </c>
      <c r="E70" s="20"/>
      <c r="F70" s="20">
        <v>60000</v>
      </c>
      <c r="H70" s="14"/>
      <c r="I70" s="17"/>
      <c r="J70" s="28"/>
      <c r="K70" s="23"/>
      <c r="L70" s="23"/>
    </row>
    <row r="71" spans="2:12" x14ac:dyDescent="0.25">
      <c r="B71" s="4"/>
      <c r="C71" s="10"/>
      <c r="D71" s="11"/>
      <c r="E71" s="20"/>
      <c r="F71" s="20"/>
      <c r="H71" s="14"/>
      <c r="I71" s="17"/>
      <c r="J71" s="28"/>
      <c r="K71" s="23"/>
      <c r="L71" s="23"/>
    </row>
    <row r="72" spans="2:12" x14ac:dyDescent="0.25">
      <c r="B72" s="4"/>
      <c r="C72" s="10"/>
      <c r="D72" s="13" t="s">
        <v>11</v>
      </c>
      <c r="E72" s="20"/>
      <c r="F72" s="20"/>
      <c r="H72" s="14"/>
      <c r="I72" s="17"/>
      <c r="J72" s="28"/>
      <c r="K72" s="23"/>
      <c r="L72" s="23"/>
    </row>
    <row r="73" spans="2:12" x14ac:dyDescent="0.25">
      <c r="B73" s="4"/>
      <c r="C73" s="10"/>
      <c r="D73" s="13" t="s">
        <v>6</v>
      </c>
      <c r="E73" s="20"/>
      <c r="F73" s="20">
        <v>15000</v>
      </c>
      <c r="H73" s="14"/>
      <c r="I73" s="17"/>
      <c r="J73" s="28"/>
      <c r="K73" s="23"/>
      <c r="L73" s="23"/>
    </row>
    <row r="74" spans="2:12" x14ac:dyDescent="0.25">
      <c r="B74" s="4"/>
      <c r="C74" s="10"/>
      <c r="D74" s="13" t="s">
        <v>7</v>
      </c>
      <c r="E74" s="20"/>
      <c r="F74" s="20">
        <v>2000</v>
      </c>
      <c r="H74" s="14"/>
      <c r="I74" s="17"/>
      <c r="J74" s="28"/>
      <c r="K74" s="23"/>
      <c r="L74" s="23"/>
    </row>
    <row r="75" spans="2:12" x14ac:dyDescent="0.25">
      <c r="B75" s="4"/>
      <c r="C75" s="10"/>
      <c r="D75" s="13" t="s">
        <v>674</v>
      </c>
      <c r="E75" s="20"/>
      <c r="F75" s="20"/>
      <c r="H75" s="14"/>
      <c r="I75" s="17"/>
      <c r="J75" s="28"/>
      <c r="K75" s="23"/>
      <c r="L75" s="23"/>
    </row>
    <row r="76" spans="2:12" x14ac:dyDescent="0.25">
      <c r="B76" s="4"/>
      <c r="C76" s="10"/>
      <c r="D76" s="11"/>
      <c r="E76" s="20"/>
      <c r="F76" s="20"/>
      <c r="H76" s="14"/>
      <c r="I76" s="17"/>
      <c r="J76" s="28"/>
      <c r="K76" s="23"/>
      <c r="L76" s="23"/>
    </row>
    <row r="77" spans="2:12" x14ac:dyDescent="0.25">
      <c r="B77" s="4"/>
      <c r="C77" s="10"/>
      <c r="D77" s="11"/>
      <c r="E77" s="20"/>
      <c r="F77" s="20"/>
      <c r="H77" s="14"/>
      <c r="I77" s="17"/>
      <c r="J77" s="28"/>
      <c r="K77" s="23"/>
      <c r="L77" s="23"/>
    </row>
    <row r="78" spans="2:12" x14ac:dyDescent="0.25">
      <c r="B78" s="4"/>
      <c r="C78" s="10"/>
      <c r="D78" s="11"/>
      <c r="E78" s="20"/>
      <c r="F78" s="20"/>
      <c r="H78" s="14"/>
      <c r="I78" s="17"/>
      <c r="J78" s="28"/>
      <c r="K78" s="23"/>
      <c r="L78" s="23"/>
    </row>
    <row r="79" spans="2:12" x14ac:dyDescent="0.25">
      <c r="B79" s="4"/>
      <c r="C79" s="10"/>
      <c r="D79" s="11"/>
      <c r="E79" s="20"/>
      <c r="F79" s="20"/>
      <c r="H79" s="14"/>
      <c r="I79" s="17"/>
      <c r="J79" s="28"/>
      <c r="K79" s="23"/>
      <c r="L79" s="23"/>
    </row>
    <row r="80" spans="2:12" x14ac:dyDescent="0.25">
      <c r="B80" s="4"/>
      <c r="C80" s="10"/>
      <c r="D80" s="11"/>
      <c r="E80" s="20"/>
      <c r="F80" s="20"/>
      <c r="H80" s="14"/>
      <c r="I80" s="17"/>
      <c r="J80" s="28"/>
      <c r="K80" s="23"/>
      <c r="L80" s="23"/>
    </row>
    <row r="81" spans="2:12" x14ac:dyDescent="0.25">
      <c r="B81" s="4"/>
      <c r="C81" s="10"/>
      <c r="D81" s="11"/>
      <c r="E81" s="20"/>
      <c r="F81" s="20"/>
      <c r="H81" s="14"/>
      <c r="I81" s="17"/>
      <c r="J81" s="28"/>
      <c r="K81" s="23"/>
      <c r="L81" s="23"/>
    </row>
    <row r="82" spans="2:12" x14ac:dyDescent="0.25">
      <c r="B82" s="4"/>
      <c r="C82" s="10"/>
      <c r="D82" s="11"/>
      <c r="E82" s="20"/>
      <c r="F82" s="20"/>
      <c r="H82" s="14"/>
      <c r="I82" s="17"/>
      <c r="J82" s="28"/>
      <c r="K82" s="23"/>
      <c r="L82" s="23"/>
    </row>
    <row r="83" spans="2:12" x14ac:dyDescent="0.25">
      <c r="B83" s="11"/>
      <c r="C83" s="11"/>
      <c r="D83" s="11"/>
      <c r="E83" s="11"/>
      <c r="F83" s="11"/>
      <c r="H83" s="11"/>
      <c r="J83" s="28"/>
      <c r="K83" s="23"/>
      <c r="L83" s="23"/>
    </row>
    <row r="84" spans="2:12" x14ac:dyDescent="0.25">
      <c r="B84" s="11"/>
      <c r="C84" s="11"/>
      <c r="D84" s="11"/>
      <c r="E84" s="11"/>
      <c r="F84" s="11"/>
      <c r="H84" s="14">
        <v>793</v>
      </c>
      <c r="I84" s="19"/>
      <c r="J84" s="28"/>
      <c r="K84" s="23"/>
      <c r="L84" s="23"/>
    </row>
    <row r="85" spans="2:12" x14ac:dyDescent="0.25">
      <c r="E85" s="7">
        <f>SUM(E5:E84)</f>
        <v>2023319</v>
      </c>
      <c r="F85" s="7">
        <f>SUM(F5:F84)</f>
        <v>1756035</v>
      </c>
      <c r="J85" s="28"/>
      <c r="K85" s="23"/>
      <c r="L85" s="23"/>
    </row>
    <row r="86" spans="2:12" x14ac:dyDescent="0.25">
      <c r="J86" s="28"/>
      <c r="K86" s="23"/>
      <c r="L86" s="23"/>
    </row>
    <row r="87" spans="2:12" x14ac:dyDescent="0.25">
      <c r="E87" s="15" t="s">
        <v>8</v>
      </c>
      <c r="F87" s="7">
        <f>E85-F85</f>
        <v>267284</v>
      </c>
      <c r="J87" s="28"/>
      <c r="K87" s="23"/>
      <c r="L87" s="23"/>
    </row>
    <row r="88" spans="2:12" x14ac:dyDescent="0.25">
      <c r="H88" s="16" t="s">
        <v>8</v>
      </c>
      <c r="I88" s="7">
        <f>SUM(F87-H84)</f>
        <v>266491</v>
      </c>
      <c r="J88" s="28"/>
      <c r="K88" s="23"/>
      <c r="L88" s="23"/>
    </row>
    <row r="89" spans="2:12" x14ac:dyDescent="0.25">
      <c r="I89" s="29"/>
      <c r="J89" s="28"/>
      <c r="K89" s="23"/>
      <c r="L89" s="23"/>
    </row>
    <row r="90" spans="2:12" x14ac:dyDescent="0.25">
      <c r="J90" s="28"/>
      <c r="K90" s="23"/>
      <c r="L90" s="23"/>
    </row>
    <row r="91" spans="2:12" x14ac:dyDescent="0.25">
      <c r="J91" s="28"/>
      <c r="K91" s="23"/>
      <c r="L91" s="23"/>
    </row>
    <row r="92" spans="2:12" x14ac:dyDescent="0.25">
      <c r="J92" s="28"/>
      <c r="K92" s="23"/>
      <c r="L92" s="23"/>
    </row>
    <row r="93" spans="2:12" x14ac:dyDescent="0.25">
      <c r="J93" s="28"/>
      <c r="K93" s="23"/>
      <c r="L93" s="23"/>
    </row>
    <row r="94" spans="2:12" x14ac:dyDescent="0.25">
      <c r="J94" s="28"/>
      <c r="K94" s="23"/>
      <c r="L94" s="23"/>
    </row>
    <row r="95" spans="2:12" x14ac:dyDescent="0.25">
      <c r="J95" s="28"/>
      <c r="K95" s="23"/>
      <c r="L95" s="23"/>
    </row>
    <row r="96" spans="2:12" x14ac:dyDescent="0.25">
      <c r="J96" s="28"/>
      <c r="K96" s="23"/>
      <c r="L96" s="23"/>
    </row>
    <row r="97" spans="10:12" x14ac:dyDescent="0.25">
      <c r="J97" s="28"/>
      <c r="K97" s="23"/>
      <c r="L97" s="23"/>
    </row>
    <row r="98" spans="10:12" x14ac:dyDescent="0.25">
      <c r="J98" s="29"/>
      <c r="K98" s="23"/>
      <c r="L98" s="23"/>
    </row>
    <row r="99" spans="10:12" x14ac:dyDescent="0.25">
      <c r="J99" s="29"/>
      <c r="K99" s="23"/>
      <c r="L99" s="23"/>
    </row>
    <row r="100" spans="10:12" x14ac:dyDescent="0.25">
      <c r="J100" s="29"/>
      <c r="K100" s="23"/>
      <c r="L100" s="23"/>
    </row>
    <row r="101" spans="10:12" x14ac:dyDescent="0.25">
      <c r="J101" s="29"/>
      <c r="K101" s="23"/>
      <c r="L101" s="23"/>
    </row>
    <row r="102" spans="10:12" x14ac:dyDescent="0.25">
      <c r="J102" s="29"/>
      <c r="K102" s="23"/>
      <c r="L102" s="23"/>
    </row>
    <row r="103" spans="10:12" x14ac:dyDescent="0.25">
      <c r="J103" s="29"/>
      <c r="K103" s="23"/>
      <c r="L103" s="23"/>
    </row>
    <row r="105" spans="10:12" x14ac:dyDescent="0.25">
      <c r="J105" s="29"/>
    </row>
    <row r="106" spans="10:12" x14ac:dyDescent="0.25">
      <c r="J106" s="2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95"/>
  <sheetViews>
    <sheetView topLeftCell="A64" workbookViewId="0">
      <selection activeCell="C79" sqref="C79"/>
    </sheetView>
  </sheetViews>
  <sheetFormatPr baseColWidth="10" defaultRowHeight="15" x14ac:dyDescent="0.25"/>
  <cols>
    <col min="3" max="3" width="68.42578125" customWidth="1"/>
    <col min="4" max="4" width="12.85546875" customWidth="1"/>
    <col min="5" max="5" width="11.7109375" bestFit="1" customWidth="1"/>
  </cols>
  <sheetData>
    <row r="3" spans="1:9" x14ac:dyDescent="0.25">
      <c r="A3" s="1" t="s">
        <v>0</v>
      </c>
      <c r="B3" s="2" t="s">
        <v>1</v>
      </c>
      <c r="C3" s="1" t="s">
        <v>2</v>
      </c>
      <c r="D3" s="3" t="s">
        <v>3</v>
      </c>
      <c r="E3" s="3" t="s">
        <v>4</v>
      </c>
      <c r="G3" s="3" t="s">
        <v>5</v>
      </c>
      <c r="H3" s="18"/>
    </row>
    <row r="4" spans="1:9" x14ac:dyDescent="0.25">
      <c r="A4" s="4"/>
      <c r="B4" s="5"/>
      <c r="C4" s="6" t="s">
        <v>90</v>
      </c>
      <c r="D4" s="7">
        <f>JANVIER!E86</f>
        <v>54425</v>
      </c>
      <c r="E4" s="8"/>
      <c r="G4" s="9">
        <v>-24</v>
      </c>
      <c r="H4" s="17"/>
      <c r="I4" s="18"/>
    </row>
    <row r="5" spans="1:9" x14ac:dyDescent="0.25">
      <c r="A5" s="4">
        <v>44593</v>
      </c>
      <c r="B5" s="10">
        <v>2202001</v>
      </c>
      <c r="C5" s="11" t="s">
        <v>91</v>
      </c>
      <c r="D5" s="20"/>
      <c r="E5" s="21">
        <v>5000</v>
      </c>
      <c r="G5" s="11"/>
      <c r="H5" s="17"/>
      <c r="I5" s="17"/>
    </row>
    <row r="6" spans="1:9" x14ac:dyDescent="0.25">
      <c r="A6" s="4">
        <v>44593</v>
      </c>
      <c r="B6" s="10">
        <v>2202002</v>
      </c>
      <c r="C6" s="11" t="s">
        <v>92</v>
      </c>
      <c r="D6" s="20"/>
      <c r="E6" s="21">
        <v>10000</v>
      </c>
      <c r="G6" s="14"/>
      <c r="H6" s="17"/>
    </row>
    <row r="7" spans="1:9" x14ac:dyDescent="0.25">
      <c r="A7" s="4">
        <v>44593</v>
      </c>
      <c r="B7" s="10">
        <v>2202003</v>
      </c>
      <c r="C7" s="11" t="s">
        <v>93</v>
      </c>
      <c r="D7" s="20"/>
      <c r="E7" s="21">
        <v>5750</v>
      </c>
      <c r="G7" s="14"/>
      <c r="H7" s="17"/>
      <c r="I7" s="17"/>
    </row>
    <row r="8" spans="1:9" x14ac:dyDescent="0.25">
      <c r="A8" s="4">
        <v>44593</v>
      </c>
      <c r="B8" s="10">
        <v>2202004</v>
      </c>
      <c r="C8" s="11" t="s">
        <v>94</v>
      </c>
      <c r="D8" s="20">
        <v>62529</v>
      </c>
      <c r="E8" s="21"/>
      <c r="G8" s="14">
        <v>-29</v>
      </c>
      <c r="H8" s="17"/>
      <c r="I8" s="17"/>
    </row>
    <row r="9" spans="1:9" x14ac:dyDescent="0.25">
      <c r="A9" s="4">
        <v>44593</v>
      </c>
      <c r="B9" s="10">
        <v>2202005</v>
      </c>
      <c r="C9" s="11" t="s">
        <v>95</v>
      </c>
      <c r="D9" s="20"/>
      <c r="E9" s="21">
        <v>22500</v>
      </c>
      <c r="G9" s="14"/>
      <c r="H9" s="17"/>
      <c r="I9" s="17"/>
    </row>
    <row r="10" spans="1:9" x14ac:dyDescent="0.25">
      <c r="A10" s="4">
        <v>44594</v>
      </c>
      <c r="B10" s="10">
        <v>2202006</v>
      </c>
      <c r="C10" s="11" t="s">
        <v>96</v>
      </c>
      <c r="D10" s="20"/>
      <c r="E10" s="21">
        <v>32000</v>
      </c>
      <c r="G10" s="14"/>
      <c r="H10" s="17"/>
      <c r="I10" s="17"/>
    </row>
    <row r="11" spans="1:9" x14ac:dyDescent="0.25">
      <c r="A11" s="4">
        <v>44594</v>
      </c>
      <c r="B11" s="10">
        <v>2202007</v>
      </c>
      <c r="C11" s="11" t="s">
        <v>97</v>
      </c>
      <c r="D11" s="20">
        <v>319927</v>
      </c>
      <c r="E11" s="21"/>
      <c r="G11" s="14">
        <v>-227</v>
      </c>
      <c r="H11" s="17"/>
      <c r="I11" s="17"/>
    </row>
    <row r="12" spans="1:9" x14ac:dyDescent="0.25">
      <c r="A12" s="4">
        <v>44594</v>
      </c>
      <c r="B12" s="10">
        <v>2202008</v>
      </c>
      <c r="C12" s="11" t="s">
        <v>98</v>
      </c>
      <c r="D12" s="20"/>
      <c r="E12" s="21">
        <v>3254</v>
      </c>
      <c r="G12" s="14"/>
      <c r="H12" s="17"/>
    </row>
    <row r="13" spans="1:9" x14ac:dyDescent="0.25">
      <c r="A13" s="4">
        <v>44594</v>
      </c>
      <c r="B13" s="10">
        <v>2202009</v>
      </c>
      <c r="C13" s="11" t="s">
        <v>104</v>
      </c>
      <c r="D13" s="20"/>
      <c r="E13" s="21">
        <v>115100</v>
      </c>
      <c r="G13" s="14"/>
      <c r="H13" s="17"/>
      <c r="I13" s="17"/>
    </row>
    <row r="14" spans="1:9" x14ac:dyDescent="0.25">
      <c r="A14" s="4">
        <v>44595</v>
      </c>
      <c r="B14" s="10">
        <v>2202010</v>
      </c>
      <c r="C14" s="22" t="s">
        <v>99</v>
      </c>
      <c r="D14" s="20">
        <v>224106</v>
      </c>
      <c r="E14" s="21"/>
      <c r="G14" s="11">
        <v>500</v>
      </c>
      <c r="H14" s="17"/>
      <c r="I14" s="17"/>
    </row>
    <row r="15" spans="1:9" x14ac:dyDescent="0.25">
      <c r="A15" s="4">
        <v>44595</v>
      </c>
      <c r="B15" s="31">
        <v>2202011</v>
      </c>
      <c r="C15" s="11" t="s">
        <v>100</v>
      </c>
      <c r="D15" s="20">
        <v>190538</v>
      </c>
      <c r="E15" s="21"/>
      <c r="G15" s="11">
        <v>-38</v>
      </c>
      <c r="H15" s="17"/>
      <c r="I15" s="17"/>
    </row>
    <row r="16" spans="1:9" x14ac:dyDescent="0.25">
      <c r="A16" s="4">
        <v>44564</v>
      </c>
      <c r="B16" s="10">
        <v>2202012</v>
      </c>
      <c r="C16" s="11" t="s">
        <v>101</v>
      </c>
      <c r="D16" s="20"/>
      <c r="E16" s="21">
        <v>10000</v>
      </c>
      <c r="G16" s="11"/>
      <c r="H16" s="17"/>
      <c r="I16" s="17"/>
    </row>
    <row r="17" spans="1:9" x14ac:dyDescent="0.25">
      <c r="A17" s="4">
        <v>44596</v>
      </c>
      <c r="B17" s="10">
        <v>2202013</v>
      </c>
      <c r="C17" s="11" t="s">
        <v>105</v>
      </c>
      <c r="D17" s="20">
        <v>69979</v>
      </c>
      <c r="E17" s="20"/>
      <c r="G17" s="14">
        <v>-79</v>
      </c>
      <c r="H17" s="17"/>
      <c r="I17" s="17"/>
    </row>
    <row r="18" spans="1:9" x14ac:dyDescent="0.25">
      <c r="A18" s="4">
        <v>44597</v>
      </c>
      <c r="B18" s="10">
        <v>2202014</v>
      </c>
      <c r="C18" s="11" t="s">
        <v>106</v>
      </c>
      <c r="D18" s="20">
        <v>133504</v>
      </c>
      <c r="E18" s="20"/>
      <c r="G18" s="14">
        <v>-104</v>
      </c>
      <c r="H18" s="17"/>
      <c r="I18" s="17"/>
    </row>
    <row r="19" spans="1:9" x14ac:dyDescent="0.25">
      <c r="A19" s="4">
        <v>44597</v>
      </c>
      <c r="B19" s="10">
        <v>2202015</v>
      </c>
      <c r="C19" s="11" t="s">
        <v>103</v>
      </c>
      <c r="D19" s="20"/>
      <c r="E19" s="20">
        <v>13500</v>
      </c>
      <c r="G19" s="14"/>
      <c r="H19" s="17"/>
      <c r="I19" s="17"/>
    </row>
    <row r="20" spans="1:9" x14ac:dyDescent="0.25">
      <c r="A20" s="4">
        <v>44597</v>
      </c>
      <c r="B20" s="10">
        <v>2202016</v>
      </c>
      <c r="C20" s="11" t="s">
        <v>107</v>
      </c>
      <c r="D20" s="20"/>
      <c r="E20" s="20">
        <v>50000</v>
      </c>
      <c r="G20" s="14"/>
      <c r="H20" s="17"/>
      <c r="I20" s="17"/>
    </row>
    <row r="21" spans="1:9" x14ac:dyDescent="0.25">
      <c r="A21" s="4">
        <v>44597</v>
      </c>
      <c r="B21" s="10">
        <v>2202017</v>
      </c>
      <c r="C21" s="11" t="s">
        <v>62</v>
      </c>
      <c r="D21" s="20"/>
      <c r="E21" s="20">
        <v>1500</v>
      </c>
      <c r="G21" s="14"/>
      <c r="H21" s="17"/>
      <c r="I21" s="17"/>
    </row>
    <row r="22" spans="1:9" x14ac:dyDescent="0.25">
      <c r="A22" s="4">
        <v>44599</v>
      </c>
      <c r="B22" s="10">
        <v>2202018</v>
      </c>
      <c r="C22" s="11" t="s">
        <v>75</v>
      </c>
      <c r="D22" s="20"/>
      <c r="E22" s="20">
        <v>900</v>
      </c>
      <c r="G22" s="14"/>
      <c r="H22" s="17"/>
      <c r="I22" s="17"/>
    </row>
    <row r="23" spans="1:9" x14ac:dyDescent="0.25">
      <c r="A23" s="4">
        <v>44599</v>
      </c>
      <c r="B23" s="10">
        <v>2202019</v>
      </c>
      <c r="C23" s="11" t="s">
        <v>108</v>
      </c>
      <c r="D23" s="20"/>
      <c r="E23" s="20">
        <v>25900</v>
      </c>
      <c r="G23" s="14"/>
      <c r="H23" s="17"/>
      <c r="I23" s="17"/>
    </row>
    <row r="24" spans="1:9" x14ac:dyDescent="0.25">
      <c r="A24" s="4">
        <v>44599</v>
      </c>
      <c r="B24" s="10">
        <v>2202020</v>
      </c>
      <c r="C24" s="11" t="s">
        <v>109</v>
      </c>
      <c r="D24" s="20"/>
      <c r="E24" s="20">
        <v>28000</v>
      </c>
      <c r="G24" s="14"/>
      <c r="H24" s="17"/>
      <c r="I24" s="17"/>
    </row>
    <row r="25" spans="1:9" x14ac:dyDescent="0.25">
      <c r="A25" s="4">
        <v>44599</v>
      </c>
      <c r="B25" s="10">
        <v>2202021</v>
      </c>
      <c r="C25" s="11" t="s">
        <v>110</v>
      </c>
      <c r="D25" s="20"/>
      <c r="E25" s="20">
        <v>20000</v>
      </c>
      <c r="G25" s="14"/>
      <c r="H25" s="17"/>
      <c r="I25" s="17"/>
    </row>
    <row r="26" spans="1:9" x14ac:dyDescent="0.25">
      <c r="A26" s="4">
        <v>44599</v>
      </c>
      <c r="B26" s="10">
        <v>2202022</v>
      </c>
      <c r="C26" s="11" t="s">
        <v>14</v>
      </c>
      <c r="D26" s="20"/>
      <c r="E26" s="20">
        <v>1500</v>
      </c>
      <c r="G26" s="14"/>
      <c r="H26" s="17"/>
      <c r="I26" s="17"/>
    </row>
    <row r="27" spans="1:9" x14ac:dyDescent="0.25">
      <c r="A27" s="4">
        <v>44599</v>
      </c>
      <c r="B27" s="10">
        <v>2202023</v>
      </c>
      <c r="C27" s="11" t="s">
        <v>111</v>
      </c>
      <c r="D27" s="20"/>
      <c r="E27" s="20">
        <v>15000</v>
      </c>
      <c r="G27" s="14"/>
      <c r="H27" s="17"/>
      <c r="I27" s="17"/>
    </row>
    <row r="28" spans="1:9" x14ac:dyDescent="0.25">
      <c r="A28" s="4">
        <v>44599</v>
      </c>
      <c r="B28" s="10">
        <v>2202024</v>
      </c>
      <c r="C28" s="11" t="s">
        <v>112</v>
      </c>
      <c r="D28" s="20">
        <v>35967</v>
      </c>
      <c r="E28" s="20"/>
      <c r="G28" s="14">
        <v>-167</v>
      </c>
      <c r="H28" s="17"/>
      <c r="I28" s="17"/>
    </row>
    <row r="29" spans="1:9" x14ac:dyDescent="0.25">
      <c r="A29" s="4">
        <v>44600</v>
      </c>
      <c r="B29" s="10">
        <v>2202025</v>
      </c>
      <c r="C29" s="11" t="s">
        <v>113</v>
      </c>
      <c r="D29" s="20">
        <v>148903</v>
      </c>
      <c r="E29" s="20"/>
      <c r="G29" s="14">
        <v>-103</v>
      </c>
      <c r="H29" s="17"/>
      <c r="I29" s="17"/>
    </row>
    <row r="30" spans="1:9" x14ac:dyDescent="0.25">
      <c r="A30" s="4">
        <v>44600</v>
      </c>
      <c r="B30" s="10">
        <v>2202026</v>
      </c>
      <c r="C30" s="11" t="s">
        <v>66</v>
      </c>
      <c r="D30" s="20"/>
      <c r="E30" s="20">
        <v>500</v>
      </c>
      <c r="G30" s="14"/>
      <c r="H30" s="17"/>
      <c r="I30" s="17"/>
    </row>
    <row r="31" spans="1:9" x14ac:dyDescent="0.25">
      <c r="A31" s="4">
        <v>44601</v>
      </c>
      <c r="B31" s="10">
        <v>2202027</v>
      </c>
      <c r="C31" s="11" t="s">
        <v>114</v>
      </c>
      <c r="D31" s="20"/>
      <c r="E31" s="20">
        <v>17000</v>
      </c>
      <c r="G31" s="14"/>
      <c r="H31" s="17"/>
      <c r="I31" s="17"/>
    </row>
    <row r="32" spans="1:9" x14ac:dyDescent="0.25">
      <c r="A32" s="4">
        <v>44601</v>
      </c>
      <c r="B32" s="10">
        <v>2202028</v>
      </c>
      <c r="C32" s="11" t="s">
        <v>115</v>
      </c>
      <c r="D32" s="20"/>
      <c r="E32" s="20">
        <v>11500</v>
      </c>
      <c r="G32" s="14"/>
      <c r="H32" s="17"/>
      <c r="I32" s="17"/>
    </row>
    <row r="33" spans="1:9" x14ac:dyDescent="0.25">
      <c r="A33" s="4">
        <v>44601</v>
      </c>
      <c r="B33" s="10">
        <v>2202029</v>
      </c>
      <c r="C33" s="11" t="s">
        <v>116</v>
      </c>
      <c r="D33" s="20">
        <v>102231</v>
      </c>
      <c r="E33" s="20"/>
      <c r="G33" s="14">
        <v>-31</v>
      </c>
      <c r="H33" s="17"/>
      <c r="I33" s="17"/>
    </row>
    <row r="34" spans="1:9" x14ac:dyDescent="0.25">
      <c r="A34" s="4">
        <v>44602</v>
      </c>
      <c r="B34" s="10">
        <v>2202030</v>
      </c>
      <c r="C34" s="11" t="s">
        <v>117</v>
      </c>
      <c r="D34" s="20"/>
      <c r="E34" s="20">
        <v>800000</v>
      </c>
      <c r="G34" s="14"/>
      <c r="H34" s="17"/>
      <c r="I34" s="17"/>
    </row>
    <row r="35" spans="1:9" x14ac:dyDescent="0.25">
      <c r="A35" s="4">
        <v>44602</v>
      </c>
      <c r="B35" s="10">
        <v>2202031</v>
      </c>
      <c r="C35" s="11" t="s">
        <v>121</v>
      </c>
      <c r="D35" s="20">
        <v>111545</v>
      </c>
      <c r="E35" s="20"/>
      <c r="G35" s="14">
        <v>55</v>
      </c>
      <c r="H35" s="17"/>
      <c r="I35" s="17"/>
    </row>
    <row r="36" spans="1:9" x14ac:dyDescent="0.25">
      <c r="A36" s="4">
        <v>44603</v>
      </c>
      <c r="B36" s="10">
        <v>2202032</v>
      </c>
      <c r="C36" s="11" t="s">
        <v>119</v>
      </c>
      <c r="D36" s="20"/>
      <c r="E36" s="20">
        <v>4000</v>
      </c>
      <c r="G36" s="14"/>
      <c r="H36" s="17"/>
      <c r="I36" s="17"/>
    </row>
    <row r="37" spans="1:9" x14ac:dyDescent="0.25">
      <c r="A37" s="4">
        <v>44603</v>
      </c>
      <c r="B37" s="10">
        <v>2202033</v>
      </c>
      <c r="C37" s="11" t="s">
        <v>120</v>
      </c>
      <c r="D37" s="20"/>
      <c r="E37" s="20">
        <v>2000</v>
      </c>
      <c r="G37" s="14"/>
      <c r="H37" s="17"/>
    </row>
    <row r="38" spans="1:9" x14ac:dyDescent="0.25">
      <c r="A38" s="4">
        <v>44603</v>
      </c>
      <c r="B38" s="32">
        <v>2202034</v>
      </c>
      <c r="C38" s="11" t="s">
        <v>118</v>
      </c>
      <c r="D38" s="20">
        <v>98176</v>
      </c>
      <c r="E38" s="20"/>
      <c r="G38" s="14">
        <v>-176</v>
      </c>
      <c r="H38" s="17"/>
    </row>
    <row r="39" spans="1:9" x14ac:dyDescent="0.25">
      <c r="A39" s="4">
        <v>44603</v>
      </c>
      <c r="B39" s="10">
        <v>2202035</v>
      </c>
      <c r="C39" s="11" t="s">
        <v>122</v>
      </c>
      <c r="D39" s="20"/>
      <c r="E39" s="20">
        <v>65500</v>
      </c>
      <c r="G39" s="14"/>
      <c r="H39" s="17"/>
      <c r="I39" s="17"/>
    </row>
    <row r="40" spans="1:9" x14ac:dyDescent="0.25">
      <c r="A40" s="4">
        <v>44604</v>
      </c>
      <c r="B40" s="10">
        <v>2202036</v>
      </c>
      <c r="C40" s="11" t="s">
        <v>124</v>
      </c>
      <c r="D40" s="20">
        <v>30443</v>
      </c>
      <c r="E40" s="20"/>
      <c r="G40" s="14">
        <v>57</v>
      </c>
      <c r="H40" s="17"/>
      <c r="I40" s="17"/>
    </row>
    <row r="41" spans="1:9" x14ac:dyDescent="0.25">
      <c r="A41" s="4">
        <v>44606</v>
      </c>
      <c r="B41" s="10">
        <v>2202037</v>
      </c>
      <c r="C41" s="11" t="s">
        <v>125</v>
      </c>
      <c r="D41" s="20"/>
      <c r="E41" s="20">
        <v>25000</v>
      </c>
      <c r="G41" s="14"/>
      <c r="H41" s="17"/>
      <c r="I41" s="17"/>
    </row>
    <row r="42" spans="1:9" x14ac:dyDescent="0.25">
      <c r="A42" s="4">
        <v>44606</v>
      </c>
      <c r="B42" s="10">
        <v>2202038</v>
      </c>
      <c r="C42" s="11" t="s">
        <v>126</v>
      </c>
      <c r="D42" s="20">
        <v>264634</v>
      </c>
      <c r="E42" s="35"/>
      <c r="G42" s="14">
        <v>-36</v>
      </c>
      <c r="H42" s="17"/>
    </row>
    <row r="43" spans="1:9" x14ac:dyDescent="0.25">
      <c r="A43" s="4">
        <v>44607</v>
      </c>
      <c r="B43" s="10">
        <v>2202039</v>
      </c>
      <c r="C43" s="11" t="s">
        <v>75</v>
      </c>
      <c r="D43" s="20"/>
      <c r="E43" s="20">
        <v>500</v>
      </c>
      <c r="G43" s="14"/>
      <c r="H43" s="17"/>
      <c r="I43" s="17"/>
    </row>
    <row r="44" spans="1:9" x14ac:dyDescent="0.25">
      <c r="A44" s="4">
        <v>44607</v>
      </c>
      <c r="B44" s="10">
        <v>2202040</v>
      </c>
      <c r="C44" s="11" t="s">
        <v>127</v>
      </c>
      <c r="D44" s="20">
        <v>385343</v>
      </c>
      <c r="E44" s="20"/>
      <c r="G44" s="14">
        <v>-43</v>
      </c>
      <c r="H44" s="17"/>
    </row>
    <row r="45" spans="1:9" x14ac:dyDescent="0.25">
      <c r="A45" s="4">
        <v>44608</v>
      </c>
      <c r="B45" s="10">
        <v>2202041</v>
      </c>
      <c r="C45" s="11" t="s">
        <v>128</v>
      </c>
      <c r="D45" s="20"/>
      <c r="E45" s="20">
        <v>35000</v>
      </c>
      <c r="G45" s="14"/>
      <c r="H45" s="17"/>
    </row>
    <row r="46" spans="1:9" x14ac:dyDescent="0.25">
      <c r="A46" s="4">
        <v>44608</v>
      </c>
      <c r="B46" s="10">
        <v>2202042</v>
      </c>
      <c r="C46" s="11" t="s">
        <v>129</v>
      </c>
      <c r="D46" s="20"/>
      <c r="E46" s="20">
        <v>15000</v>
      </c>
      <c r="G46" s="14"/>
      <c r="H46" s="17"/>
    </row>
    <row r="47" spans="1:9" x14ac:dyDescent="0.25">
      <c r="A47" s="4">
        <v>44608</v>
      </c>
      <c r="B47" s="10">
        <v>2202043</v>
      </c>
      <c r="C47" s="11" t="s">
        <v>130</v>
      </c>
      <c r="D47" s="20"/>
      <c r="E47" s="20">
        <v>15000</v>
      </c>
      <c r="G47" s="14"/>
      <c r="H47" s="17"/>
      <c r="I47" s="17"/>
    </row>
    <row r="48" spans="1:9" x14ac:dyDescent="0.25">
      <c r="A48" s="4">
        <v>44608</v>
      </c>
      <c r="B48" s="10">
        <v>2202044</v>
      </c>
      <c r="C48" s="11" t="s">
        <v>131</v>
      </c>
      <c r="D48" s="20"/>
      <c r="E48" s="20">
        <v>50000</v>
      </c>
      <c r="G48" s="14"/>
      <c r="H48" s="17"/>
      <c r="I48" s="17"/>
    </row>
    <row r="49" spans="1:9" x14ac:dyDescent="0.25">
      <c r="A49" s="4">
        <v>44608</v>
      </c>
      <c r="B49" s="10">
        <v>2202045</v>
      </c>
      <c r="C49" s="11" t="s">
        <v>66</v>
      </c>
      <c r="D49" s="20"/>
      <c r="E49" s="20">
        <v>500</v>
      </c>
      <c r="G49" s="14"/>
      <c r="H49" s="17"/>
      <c r="I49" s="17"/>
    </row>
    <row r="50" spans="1:9" x14ac:dyDescent="0.25">
      <c r="A50" s="4">
        <v>44608</v>
      </c>
      <c r="B50" s="10">
        <v>2202046</v>
      </c>
      <c r="C50" s="11" t="s">
        <v>132</v>
      </c>
      <c r="D50" s="20">
        <v>66122</v>
      </c>
      <c r="E50" s="20"/>
      <c r="G50" s="14"/>
      <c r="H50" s="17"/>
      <c r="I50" s="17"/>
    </row>
    <row r="51" spans="1:9" x14ac:dyDescent="0.25">
      <c r="A51" s="4">
        <v>44609</v>
      </c>
      <c r="B51" s="10">
        <v>2202047</v>
      </c>
      <c r="C51" s="11" t="s">
        <v>117</v>
      </c>
      <c r="D51" s="20"/>
      <c r="E51" s="20">
        <v>700000</v>
      </c>
      <c r="G51" s="14"/>
      <c r="H51" s="17"/>
    </row>
    <row r="52" spans="1:9" x14ac:dyDescent="0.25">
      <c r="A52" s="4">
        <v>44609</v>
      </c>
      <c r="B52" s="10">
        <v>2202048</v>
      </c>
      <c r="C52" s="11" t="s">
        <v>133</v>
      </c>
      <c r="D52" s="20"/>
      <c r="E52" s="20">
        <v>30000</v>
      </c>
      <c r="G52" s="14">
        <v>-100</v>
      </c>
      <c r="H52" s="17"/>
    </row>
    <row r="53" spans="1:9" x14ac:dyDescent="0.25">
      <c r="A53" s="4">
        <v>44609</v>
      </c>
      <c r="B53" s="10">
        <v>2202049</v>
      </c>
      <c r="C53" s="11" t="s">
        <v>134</v>
      </c>
      <c r="D53" s="20">
        <v>563962</v>
      </c>
      <c r="E53" s="20"/>
      <c r="G53" s="14">
        <v>-12</v>
      </c>
      <c r="H53" s="17"/>
      <c r="I53" s="17"/>
    </row>
    <row r="54" spans="1:9" x14ac:dyDescent="0.25">
      <c r="A54" s="4">
        <v>44609</v>
      </c>
      <c r="B54" s="10">
        <v>2202050</v>
      </c>
      <c r="C54" s="11" t="s">
        <v>66</v>
      </c>
      <c r="D54" s="20"/>
      <c r="E54" s="20">
        <v>2500</v>
      </c>
      <c r="G54" s="14"/>
      <c r="H54" s="17"/>
    </row>
    <row r="55" spans="1:9" x14ac:dyDescent="0.25">
      <c r="A55" s="4">
        <v>44610</v>
      </c>
      <c r="B55" s="10">
        <v>2202051</v>
      </c>
      <c r="C55" s="11" t="s">
        <v>110</v>
      </c>
      <c r="D55" s="20"/>
      <c r="E55" s="20">
        <v>14000</v>
      </c>
      <c r="G55" s="14"/>
      <c r="H55" s="17"/>
      <c r="I55" s="19"/>
    </row>
    <row r="56" spans="1:9" x14ac:dyDescent="0.25">
      <c r="A56" s="4">
        <v>44610</v>
      </c>
      <c r="B56" s="10">
        <v>2202052</v>
      </c>
      <c r="C56" s="11" t="s">
        <v>135</v>
      </c>
      <c r="D56" s="20"/>
      <c r="E56" s="20">
        <v>18500</v>
      </c>
      <c r="G56" s="14"/>
      <c r="H56" s="17"/>
    </row>
    <row r="57" spans="1:9" x14ac:dyDescent="0.25">
      <c r="A57" s="4">
        <v>44610</v>
      </c>
      <c r="B57" s="10">
        <v>2202053</v>
      </c>
      <c r="C57" s="11" t="s">
        <v>136</v>
      </c>
      <c r="D57" s="20"/>
      <c r="E57" s="20">
        <v>17000</v>
      </c>
      <c r="G57" s="14"/>
      <c r="H57" s="17"/>
    </row>
    <row r="58" spans="1:9" x14ac:dyDescent="0.25">
      <c r="A58" s="4">
        <v>44610</v>
      </c>
      <c r="B58" s="10">
        <v>2202054</v>
      </c>
      <c r="C58" s="11" t="s">
        <v>137</v>
      </c>
      <c r="D58" s="20">
        <v>35588</v>
      </c>
      <c r="E58" s="20"/>
      <c r="G58" s="14">
        <v>-38</v>
      </c>
      <c r="H58" s="17"/>
    </row>
    <row r="59" spans="1:9" x14ac:dyDescent="0.25">
      <c r="A59" s="4">
        <v>44610</v>
      </c>
      <c r="B59" s="10">
        <v>2202055</v>
      </c>
      <c r="C59" s="11" t="s">
        <v>138</v>
      </c>
      <c r="D59" s="20"/>
      <c r="E59" s="20">
        <v>77000</v>
      </c>
      <c r="G59" s="14"/>
      <c r="H59" s="17"/>
      <c r="I59" s="17"/>
    </row>
    <row r="60" spans="1:9" x14ac:dyDescent="0.25">
      <c r="A60" s="4">
        <v>44611</v>
      </c>
      <c r="B60" s="10">
        <v>2202056</v>
      </c>
      <c r="C60" s="11" t="s">
        <v>139</v>
      </c>
      <c r="D60" s="20">
        <v>8124</v>
      </c>
      <c r="E60" s="20"/>
      <c r="G60" s="14"/>
      <c r="H60" s="17"/>
    </row>
    <row r="61" spans="1:9" x14ac:dyDescent="0.25">
      <c r="A61" s="4">
        <v>44611</v>
      </c>
      <c r="B61" s="10">
        <v>2202057</v>
      </c>
      <c r="C61" s="11" t="s">
        <v>141</v>
      </c>
      <c r="D61" s="20"/>
      <c r="E61" s="20">
        <v>5000</v>
      </c>
      <c r="G61" s="14"/>
      <c r="H61" s="17"/>
    </row>
    <row r="62" spans="1:9" x14ac:dyDescent="0.25">
      <c r="A62" s="4">
        <v>44613</v>
      </c>
      <c r="B62" s="10">
        <v>2202058</v>
      </c>
      <c r="C62" s="11" t="s">
        <v>18</v>
      </c>
      <c r="D62" s="20"/>
      <c r="E62" s="20">
        <v>20000</v>
      </c>
      <c r="G62" s="14"/>
      <c r="H62" s="17"/>
    </row>
    <row r="63" spans="1:9" x14ac:dyDescent="0.25">
      <c r="A63" s="4">
        <v>44613</v>
      </c>
      <c r="B63" s="10">
        <v>2202059</v>
      </c>
      <c r="C63" s="11" t="s">
        <v>142</v>
      </c>
      <c r="D63" s="20"/>
      <c r="E63" s="20">
        <v>29500</v>
      </c>
      <c r="G63" s="14"/>
      <c r="H63" s="17"/>
    </row>
    <row r="64" spans="1:9" x14ac:dyDescent="0.25">
      <c r="A64" s="4">
        <v>44613</v>
      </c>
      <c r="B64" s="10">
        <v>2202060</v>
      </c>
      <c r="C64" s="11" t="s">
        <v>125</v>
      </c>
      <c r="D64" s="20"/>
      <c r="E64" s="20">
        <v>10000</v>
      </c>
      <c r="G64" s="14"/>
      <c r="H64" s="17"/>
    </row>
    <row r="65" spans="1:8" x14ac:dyDescent="0.25">
      <c r="A65" s="4">
        <v>44613</v>
      </c>
      <c r="B65" s="10">
        <v>2202061</v>
      </c>
      <c r="C65" s="11" t="s">
        <v>143</v>
      </c>
      <c r="D65" s="20">
        <v>131228</v>
      </c>
      <c r="E65" s="20"/>
      <c r="G65" s="14">
        <v>-278</v>
      </c>
      <c r="H65" s="17"/>
    </row>
    <row r="66" spans="1:8" x14ac:dyDescent="0.25">
      <c r="A66" s="4">
        <v>44614</v>
      </c>
      <c r="B66" s="10">
        <v>2202062</v>
      </c>
      <c r="C66" s="11" t="s">
        <v>140</v>
      </c>
      <c r="D66" s="20"/>
      <c r="E66" s="20">
        <v>50100</v>
      </c>
      <c r="G66" s="14"/>
      <c r="H66" s="17"/>
    </row>
    <row r="67" spans="1:8" x14ac:dyDescent="0.25">
      <c r="A67" s="4">
        <v>44614</v>
      </c>
      <c r="B67" s="10">
        <v>2202063</v>
      </c>
      <c r="C67" s="11" t="s">
        <v>144</v>
      </c>
      <c r="D67" s="20"/>
      <c r="E67" s="20">
        <v>424100</v>
      </c>
      <c r="G67" s="14"/>
      <c r="H67" s="17"/>
    </row>
    <row r="68" spans="1:8" x14ac:dyDescent="0.25">
      <c r="A68" s="4">
        <v>44614</v>
      </c>
      <c r="B68" s="10">
        <v>2202064</v>
      </c>
      <c r="C68" s="11" t="s">
        <v>145</v>
      </c>
      <c r="D68" s="20"/>
      <c r="E68" s="20">
        <v>100000</v>
      </c>
      <c r="G68" s="14"/>
      <c r="H68" s="17"/>
    </row>
    <row r="69" spans="1:8" x14ac:dyDescent="0.25">
      <c r="A69" s="4">
        <v>44614</v>
      </c>
      <c r="B69" s="10">
        <v>2202065</v>
      </c>
      <c r="C69" s="11" t="s">
        <v>146</v>
      </c>
      <c r="D69" s="20">
        <v>591178</v>
      </c>
      <c r="E69" s="20"/>
      <c r="G69" s="14">
        <v>-328</v>
      </c>
      <c r="H69" s="17"/>
    </row>
    <row r="70" spans="1:8" x14ac:dyDescent="0.25">
      <c r="A70" s="4">
        <v>44615</v>
      </c>
      <c r="B70" s="10">
        <v>2202066</v>
      </c>
      <c r="C70" s="11" t="s">
        <v>147</v>
      </c>
      <c r="D70" s="20"/>
      <c r="E70" s="20">
        <v>347100</v>
      </c>
      <c r="G70" s="14"/>
      <c r="H70" s="17"/>
    </row>
    <row r="71" spans="1:8" x14ac:dyDescent="0.25">
      <c r="A71" s="4">
        <v>44615</v>
      </c>
      <c r="B71" s="10">
        <v>2202067</v>
      </c>
      <c r="C71" s="11" t="s">
        <v>148</v>
      </c>
      <c r="D71" s="20">
        <v>237142</v>
      </c>
      <c r="E71" s="20"/>
      <c r="G71" s="14">
        <v>-342</v>
      </c>
      <c r="H71" s="17"/>
    </row>
    <row r="72" spans="1:8" x14ac:dyDescent="0.25">
      <c r="A72" s="4">
        <v>44616</v>
      </c>
      <c r="B72" s="10">
        <v>2202068</v>
      </c>
      <c r="C72" s="11" t="s">
        <v>158</v>
      </c>
      <c r="D72" s="20"/>
      <c r="E72" s="20">
        <v>49000</v>
      </c>
      <c r="G72" s="14"/>
      <c r="H72" s="17"/>
    </row>
    <row r="73" spans="1:8" x14ac:dyDescent="0.25">
      <c r="A73" s="4">
        <v>44616</v>
      </c>
      <c r="B73" s="10">
        <v>2202069</v>
      </c>
      <c r="C73" s="11" t="s">
        <v>149</v>
      </c>
      <c r="D73" s="20"/>
      <c r="E73" s="20">
        <v>30100</v>
      </c>
      <c r="G73" s="14"/>
      <c r="H73" s="17"/>
    </row>
    <row r="74" spans="1:8" x14ac:dyDescent="0.25">
      <c r="A74" s="4">
        <v>44616</v>
      </c>
      <c r="B74" s="10">
        <v>2202070</v>
      </c>
      <c r="C74" s="11" t="s">
        <v>150</v>
      </c>
      <c r="D74" s="20">
        <v>112814</v>
      </c>
      <c r="E74" s="20"/>
      <c r="G74" s="14">
        <v>-64</v>
      </c>
      <c r="H74" s="17"/>
    </row>
    <row r="75" spans="1:8" x14ac:dyDescent="0.25">
      <c r="A75" s="4">
        <v>44617</v>
      </c>
      <c r="B75" s="10">
        <v>2202071</v>
      </c>
      <c r="C75" s="11" t="s">
        <v>96</v>
      </c>
      <c r="D75" s="20"/>
      <c r="E75" s="20">
        <v>10000</v>
      </c>
      <c r="G75" s="14"/>
      <c r="H75" s="17"/>
    </row>
    <row r="76" spans="1:8" x14ac:dyDescent="0.25">
      <c r="A76" s="4">
        <v>44617</v>
      </c>
      <c r="B76" s="10">
        <v>2202072</v>
      </c>
      <c r="C76" s="11" t="s">
        <v>14</v>
      </c>
      <c r="D76" s="20"/>
      <c r="E76" s="20">
        <v>1500</v>
      </c>
      <c r="G76" s="14"/>
      <c r="H76" s="17"/>
    </row>
    <row r="77" spans="1:8" x14ac:dyDescent="0.25">
      <c r="A77" s="4">
        <v>44617</v>
      </c>
      <c r="B77" s="10">
        <v>2202073</v>
      </c>
      <c r="C77" s="11" t="s">
        <v>151</v>
      </c>
      <c r="D77" s="20"/>
      <c r="E77" s="20">
        <v>20000</v>
      </c>
      <c r="G77" s="14"/>
      <c r="H77" s="17"/>
    </row>
    <row r="78" spans="1:8" x14ac:dyDescent="0.25">
      <c r="A78" s="4">
        <v>44617</v>
      </c>
      <c r="B78" s="10">
        <v>2202074</v>
      </c>
      <c r="C78" s="11" t="s">
        <v>103</v>
      </c>
      <c r="D78" s="20"/>
      <c r="E78" s="20">
        <v>7000</v>
      </c>
      <c r="G78" s="14"/>
      <c r="H78" s="17"/>
    </row>
    <row r="79" spans="1:8" x14ac:dyDescent="0.25">
      <c r="A79" s="4">
        <v>44617</v>
      </c>
      <c r="B79" s="10">
        <v>2202075</v>
      </c>
      <c r="C79" s="11" t="s">
        <v>153</v>
      </c>
      <c r="D79" s="20"/>
      <c r="E79" s="20">
        <v>50000</v>
      </c>
      <c r="G79" s="14"/>
      <c r="H79" s="17"/>
    </row>
    <row r="80" spans="1:8" x14ac:dyDescent="0.25">
      <c r="A80" s="4">
        <v>44617</v>
      </c>
      <c r="B80" s="10">
        <v>2202076</v>
      </c>
      <c r="C80" s="11" t="s">
        <v>152</v>
      </c>
      <c r="D80" s="20"/>
      <c r="E80" s="20">
        <v>6000</v>
      </c>
      <c r="G80" s="14"/>
      <c r="H80" s="17"/>
    </row>
    <row r="81" spans="1:8" x14ac:dyDescent="0.25">
      <c r="A81" s="4">
        <v>44617</v>
      </c>
      <c r="B81" s="10">
        <v>2202077</v>
      </c>
      <c r="C81" s="11" t="s">
        <v>154</v>
      </c>
      <c r="D81" s="20">
        <v>62466</v>
      </c>
      <c r="E81" s="20"/>
      <c r="G81" s="14">
        <v>34</v>
      </c>
      <c r="H81" s="17"/>
    </row>
    <row r="82" spans="1:8" x14ac:dyDescent="0.25">
      <c r="A82" s="4">
        <v>44617</v>
      </c>
      <c r="B82" s="10">
        <v>2202078</v>
      </c>
      <c r="C82" s="11" t="s">
        <v>155</v>
      </c>
      <c r="D82" s="20"/>
      <c r="E82" s="20">
        <v>25000</v>
      </c>
      <c r="G82" s="14"/>
      <c r="H82" s="17"/>
    </row>
    <row r="83" spans="1:8" x14ac:dyDescent="0.25">
      <c r="A83" s="4">
        <v>44617</v>
      </c>
      <c r="B83" s="10">
        <v>2202079</v>
      </c>
      <c r="C83" s="11" t="s">
        <v>156</v>
      </c>
      <c r="D83" s="20"/>
      <c r="E83" s="20">
        <v>80000</v>
      </c>
      <c r="G83" s="14"/>
      <c r="H83" s="17"/>
    </row>
    <row r="84" spans="1:8" x14ac:dyDescent="0.25">
      <c r="A84" s="4">
        <v>44617</v>
      </c>
      <c r="B84" s="10">
        <v>2202080</v>
      </c>
      <c r="C84" s="11" t="s">
        <v>157</v>
      </c>
      <c r="D84" s="20"/>
      <c r="E84" s="20">
        <v>79000</v>
      </c>
      <c r="G84" s="14"/>
      <c r="H84" s="17"/>
    </row>
    <row r="85" spans="1:8" x14ac:dyDescent="0.25">
      <c r="A85" s="4">
        <v>44620</v>
      </c>
      <c r="B85" s="10">
        <v>2202081</v>
      </c>
      <c r="C85" s="11" t="s">
        <v>159</v>
      </c>
      <c r="D85" s="20"/>
      <c r="E85" s="20">
        <v>135000</v>
      </c>
      <c r="G85" s="14"/>
      <c r="H85" s="17"/>
    </row>
    <row r="86" spans="1:8" x14ac:dyDescent="0.25">
      <c r="A86" s="4">
        <v>44620</v>
      </c>
      <c r="B86" s="10">
        <v>2202082</v>
      </c>
      <c r="C86" s="11" t="s">
        <v>160</v>
      </c>
      <c r="D86" s="20"/>
      <c r="E86" s="20">
        <v>60100</v>
      </c>
      <c r="G86" s="14"/>
      <c r="H86" s="17"/>
    </row>
    <row r="87" spans="1:8" x14ac:dyDescent="0.25">
      <c r="A87" s="4">
        <v>44620</v>
      </c>
      <c r="B87" s="10">
        <v>2202083</v>
      </c>
      <c r="C87" s="11" t="s">
        <v>161</v>
      </c>
      <c r="D87" s="20"/>
      <c r="E87" s="20">
        <v>28500</v>
      </c>
      <c r="G87" s="14"/>
      <c r="H87" s="17"/>
    </row>
    <row r="88" spans="1:8" x14ac:dyDescent="0.25">
      <c r="A88" s="4">
        <v>44620</v>
      </c>
      <c r="B88" s="10">
        <v>2202084</v>
      </c>
      <c r="C88" s="11" t="s">
        <v>162</v>
      </c>
      <c r="D88" s="20">
        <v>214956</v>
      </c>
      <c r="E88" s="20"/>
      <c r="G88" s="14"/>
      <c r="H88" s="17"/>
    </row>
    <row r="89" spans="1:8" x14ac:dyDescent="0.25">
      <c r="A89" s="4">
        <v>44620</v>
      </c>
      <c r="B89" s="10">
        <v>2202085</v>
      </c>
      <c r="C89" s="11" t="s">
        <v>163</v>
      </c>
      <c r="D89" s="20">
        <v>66298</v>
      </c>
      <c r="E89" s="20"/>
      <c r="G89" s="14">
        <v>-298</v>
      </c>
      <c r="H89" s="17"/>
    </row>
    <row r="90" spans="1:8" x14ac:dyDescent="0.25">
      <c r="A90" s="4"/>
      <c r="B90" s="10"/>
      <c r="C90" s="11"/>
      <c r="D90" s="20"/>
      <c r="E90" s="20"/>
      <c r="G90" s="14"/>
      <c r="H90" s="17"/>
    </row>
    <row r="91" spans="1:8" x14ac:dyDescent="0.25">
      <c r="A91" s="11"/>
      <c r="B91" s="11"/>
      <c r="C91" s="11"/>
      <c r="D91" s="11"/>
      <c r="E91" s="11"/>
      <c r="G91" s="14">
        <v>1871</v>
      </c>
      <c r="H91" s="19"/>
    </row>
    <row r="92" spans="1:8" x14ac:dyDescent="0.25">
      <c r="D92" s="7">
        <f>SUM(D4:D91)</f>
        <v>4322128</v>
      </c>
      <c r="E92" s="7">
        <f>SUM(E4:E91)</f>
        <v>3827404</v>
      </c>
    </row>
    <row r="94" spans="1:8" x14ac:dyDescent="0.25">
      <c r="D94" s="15" t="s">
        <v>8</v>
      </c>
      <c r="E94" s="7">
        <f>D92-E92</f>
        <v>494724</v>
      </c>
    </row>
    <row r="95" spans="1:8" x14ac:dyDescent="0.25">
      <c r="G95" s="16" t="s">
        <v>8</v>
      </c>
      <c r="H95" s="7">
        <f>SUM(E94-G91)</f>
        <v>492853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I193"/>
  <sheetViews>
    <sheetView topLeftCell="A5" workbookViewId="0">
      <selection activeCell="F8" sqref="F8"/>
    </sheetView>
  </sheetViews>
  <sheetFormatPr baseColWidth="10" defaultRowHeight="15" x14ac:dyDescent="0.25"/>
  <cols>
    <col min="2" max="2" width="12.140625" customWidth="1"/>
    <col min="3" max="3" width="67.7109375" customWidth="1"/>
    <col min="4" max="4" width="14.42578125" customWidth="1"/>
    <col min="5" max="5" width="13.85546875" customWidth="1"/>
    <col min="6" max="6" width="14.28515625" customWidth="1"/>
    <col min="8" max="8" width="13.140625" customWidth="1"/>
    <col min="9" max="9" width="13.7109375" customWidth="1"/>
  </cols>
  <sheetData>
    <row r="4" spans="1:9" x14ac:dyDescent="0.25">
      <c r="A4" s="1" t="s">
        <v>0</v>
      </c>
      <c r="B4" s="2" t="s">
        <v>1</v>
      </c>
      <c r="C4" s="1" t="s">
        <v>2</v>
      </c>
      <c r="D4" s="3" t="s">
        <v>3</v>
      </c>
      <c r="E4" s="3" t="s">
        <v>4</v>
      </c>
      <c r="G4" s="3" t="s">
        <v>5</v>
      </c>
      <c r="H4" s="18"/>
    </row>
    <row r="5" spans="1:9" x14ac:dyDescent="0.25">
      <c r="A5" s="4"/>
      <c r="B5" s="5"/>
      <c r="C5" s="6" t="s">
        <v>240</v>
      </c>
      <c r="D5" s="7">
        <f>FEVRIER!E94</f>
        <v>494724</v>
      </c>
      <c r="E5" s="8"/>
      <c r="G5" s="9"/>
      <c r="H5" s="17"/>
      <c r="I5" s="18"/>
    </row>
    <row r="6" spans="1:9" x14ac:dyDescent="0.25">
      <c r="A6" s="4">
        <v>44621</v>
      </c>
      <c r="B6" s="10">
        <v>2203001</v>
      </c>
      <c r="C6" s="11" t="s">
        <v>165</v>
      </c>
      <c r="D6" s="20"/>
      <c r="E6" s="21">
        <v>4500</v>
      </c>
      <c r="G6" s="11"/>
      <c r="H6" s="17"/>
      <c r="I6" s="17"/>
    </row>
    <row r="7" spans="1:9" x14ac:dyDescent="0.25">
      <c r="A7" s="4">
        <v>44621</v>
      </c>
      <c r="B7" s="10">
        <v>2203002</v>
      </c>
      <c r="C7" s="11" t="s">
        <v>166</v>
      </c>
      <c r="D7" s="20"/>
      <c r="E7" s="21">
        <v>9929</v>
      </c>
      <c r="G7" s="14"/>
      <c r="H7" s="17"/>
      <c r="I7" s="17"/>
    </row>
    <row r="8" spans="1:9" x14ac:dyDescent="0.25">
      <c r="A8" s="4">
        <v>44621</v>
      </c>
      <c r="B8" s="10">
        <v>2203003</v>
      </c>
      <c r="C8" s="11" t="s">
        <v>167</v>
      </c>
      <c r="D8" s="20"/>
      <c r="E8" s="21">
        <v>17495</v>
      </c>
      <c r="F8" t="s">
        <v>730</v>
      </c>
      <c r="G8" s="14"/>
      <c r="H8" s="17"/>
    </row>
    <row r="9" spans="1:9" x14ac:dyDescent="0.25">
      <c r="A9" s="4">
        <v>44621</v>
      </c>
      <c r="B9" s="10">
        <v>2203004</v>
      </c>
      <c r="C9" s="11" t="s">
        <v>168</v>
      </c>
      <c r="D9" s="20">
        <v>701206</v>
      </c>
      <c r="E9" s="21"/>
      <c r="G9" s="14">
        <v>-306</v>
      </c>
      <c r="H9" s="17"/>
      <c r="I9" s="17"/>
    </row>
    <row r="10" spans="1:9" x14ac:dyDescent="0.25">
      <c r="A10" s="4">
        <v>44622</v>
      </c>
      <c r="B10" s="10">
        <v>2203005</v>
      </c>
      <c r="C10" s="11" t="s">
        <v>169</v>
      </c>
      <c r="D10" s="20"/>
      <c r="E10" s="21">
        <v>3000</v>
      </c>
      <c r="G10" s="14"/>
      <c r="H10" s="17"/>
      <c r="I10" s="17"/>
    </row>
    <row r="11" spans="1:9" x14ac:dyDescent="0.25">
      <c r="A11" s="4">
        <v>44622</v>
      </c>
      <c r="B11" s="10">
        <v>2203006</v>
      </c>
      <c r="C11" s="11" t="s">
        <v>170</v>
      </c>
      <c r="D11" s="20"/>
      <c r="E11" s="21">
        <v>900000</v>
      </c>
      <c r="G11" s="14"/>
      <c r="H11" s="17"/>
      <c r="I11" s="17"/>
    </row>
    <row r="12" spans="1:9" x14ac:dyDescent="0.25">
      <c r="A12" s="4">
        <v>44622</v>
      </c>
      <c r="B12" s="10">
        <v>2203007</v>
      </c>
      <c r="C12" s="11" t="s">
        <v>171</v>
      </c>
      <c r="D12" s="20">
        <v>84100</v>
      </c>
      <c r="E12" s="21"/>
      <c r="G12" s="14">
        <v>-250</v>
      </c>
      <c r="H12" s="17"/>
      <c r="I12" s="17"/>
    </row>
    <row r="13" spans="1:9" x14ac:dyDescent="0.25">
      <c r="A13" s="4">
        <v>44623</v>
      </c>
      <c r="B13" s="10">
        <v>2203008</v>
      </c>
      <c r="C13" s="11" t="s">
        <v>172</v>
      </c>
      <c r="D13" s="20"/>
      <c r="E13" s="21">
        <v>4500</v>
      </c>
      <c r="G13" s="14"/>
      <c r="H13" s="17"/>
      <c r="I13" s="17"/>
    </row>
    <row r="14" spans="1:9" x14ac:dyDescent="0.25">
      <c r="A14" s="4">
        <v>44623</v>
      </c>
      <c r="B14" s="10">
        <v>2203009</v>
      </c>
      <c r="C14" s="11" t="s">
        <v>173</v>
      </c>
      <c r="D14" s="20"/>
      <c r="E14" s="21">
        <v>21000</v>
      </c>
      <c r="G14" s="14"/>
      <c r="H14" s="17"/>
      <c r="I14" s="17"/>
    </row>
    <row r="15" spans="1:9" x14ac:dyDescent="0.25">
      <c r="A15" s="4">
        <v>44623</v>
      </c>
      <c r="B15" s="10">
        <v>2203010</v>
      </c>
      <c r="C15" s="22" t="s">
        <v>174</v>
      </c>
      <c r="D15" s="20"/>
      <c r="E15" s="21">
        <v>7500</v>
      </c>
      <c r="G15" s="11"/>
      <c r="H15" s="17"/>
      <c r="I15" s="17"/>
    </row>
    <row r="16" spans="1:9" x14ac:dyDescent="0.25">
      <c r="A16" s="4">
        <v>44623</v>
      </c>
      <c r="B16" s="31">
        <v>2203011</v>
      </c>
      <c r="C16" s="11" t="s">
        <v>175</v>
      </c>
      <c r="D16" s="20"/>
      <c r="E16" s="21">
        <v>35000</v>
      </c>
      <c r="G16" s="11"/>
      <c r="H16" s="17"/>
    </row>
    <row r="17" spans="1:9" hidden="1" x14ac:dyDescent="0.25">
      <c r="A17" s="4"/>
      <c r="B17" s="10"/>
      <c r="C17" s="11"/>
      <c r="D17" s="20"/>
      <c r="E17" s="21"/>
      <c r="G17" s="11"/>
      <c r="H17" s="17"/>
      <c r="I17" s="17"/>
    </row>
    <row r="18" spans="1:9" hidden="1" x14ac:dyDescent="0.25">
      <c r="A18" s="4"/>
      <c r="B18" s="10"/>
      <c r="C18" s="11"/>
      <c r="D18" s="20"/>
      <c r="E18" s="20"/>
      <c r="G18" s="14"/>
      <c r="H18" s="17"/>
      <c r="I18" s="17"/>
    </row>
    <row r="19" spans="1:9" hidden="1" x14ac:dyDescent="0.25">
      <c r="A19" s="4"/>
      <c r="B19" s="10"/>
      <c r="C19" s="11"/>
      <c r="D19" s="20"/>
      <c r="E19" s="20"/>
      <c r="G19" s="14"/>
      <c r="H19" s="17"/>
      <c r="I19" s="17"/>
    </row>
    <row r="20" spans="1:9" hidden="1" x14ac:dyDescent="0.25">
      <c r="A20" s="4"/>
      <c r="B20" s="10"/>
      <c r="C20" s="11"/>
      <c r="D20" s="20"/>
      <c r="E20" s="20"/>
      <c r="G20" s="14"/>
      <c r="H20" s="17"/>
      <c r="I20" s="17"/>
    </row>
    <row r="21" spans="1:9" hidden="1" x14ac:dyDescent="0.25">
      <c r="A21" s="4"/>
      <c r="B21" s="10"/>
      <c r="C21" s="11"/>
      <c r="D21" s="20"/>
      <c r="E21" s="20"/>
      <c r="G21" s="14"/>
      <c r="H21" s="17"/>
      <c r="I21" s="17"/>
    </row>
    <row r="22" spans="1:9" hidden="1" x14ac:dyDescent="0.25">
      <c r="A22" s="4"/>
      <c r="B22" s="10"/>
      <c r="C22" s="11"/>
      <c r="D22" s="20"/>
      <c r="E22" s="20"/>
      <c r="G22" s="14"/>
      <c r="H22" s="17"/>
      <c r="I22" s="17"/>
    </row>
    <row r="23" spans="1:9" hidden="1" x14ac:dyDescent="0.25">
      <c r="A23" s="4"/>
      <c r="B23" s="10"/>
      <c r="C23" s="11"/>
      <c r="D23" s="20"/>
      <c r="E23" s="20"/>
      <c r="G23" s="14"/>
      <c r="H23" s="17"/>
      <c r="I23" s="17"/>
    </row>
    <row r="24" spans="1:9" hidden="1" x14ac:dyDescent="0.25">
      <c r="A24" s="4"/>
      <c r="B24" s="10"/>
      <c r="C24" s="11"/>
      <c r="D24" s="20"/>
      <c r="E24" s="20"/>
      <c r="G24" s="14"/>
      <c r="H24" s="17"/>
      <c r="I24" s="17"/>
    </row>
    <row r="25" spans="1:9" hidden="1" x14ac:dyDescent="0.25">
      <c r="A25" s="4"/>
      <c r="B25" s="10"/>
      <c r="C25" s="11"/>
      <c r="D25" s="20"/>
      <c r="E25" s="20"/>
      <c r="G25" s="14"/>
      <c r="H25" s="17"/>
      <c r="I25" s="17"/>
    </row>
    <row r="26" spans="1:9" hidden="1" x14ac:dyDescent="0.25">
      <c r="A26" s="4"/>
      <c r="B26" s="10"/>
      <c r="C26" s="11"/>
      <c r="D26" s="20"/>
      <c r="E26" s="20"/>
      <c r="G26" s="14"/>
      <c r="H26" s="17"/>
      <c r="I26" s="17"/>
    </row>
    <row r="27" spans="1:9" hidden="1" x14ac:dyDescent="0.25">
      <c r="A27" s="4"/>
      <c r="B27" s="10"/>
      <c r="C27" s="11"/>
      <c r="D27" s="20"/>
      <c r="E27" s="20"/>
      <c r="G27" s="14"/>
      <c r="H27" s="17"/>
      <c r="I27" s="17"/>
    </row>
    <row r="28" spans="1:9" hidden="1" x14ac:dyDescent="0.25">
      <c r="A28" s="4"/>
      <c r="B28" s="10"/>
      <c r="C28" s="11"/>
      <c r="D28" s="20"/>
      <c r="E28" s="20"/>
      <c r="G28" s="14"/>
      <c r="H28" s="17"/>
      <c r="I28" s="17"/>
    </row>
    <row r="29" spans="1:9" hidden="1" x14ac:dyDescent="0.25">
      <c r="A29" s="4"/>
      <c r="B29" s="10"/>
      <c r="C29" s="11"/>
      <c r="D29" s="20"/>
      <c r="E29" s="20"/>
      <c r="G29" s="14"/>
      <c r="H29" s="17"/>
      <c r="I29" s="17"/>
    </row>
    <row r="30" spans="1:9" hidden="1" x14ac:dyDescent="0.25">
      <c r="A30" s="4"/>
      <c r="B30" s="10"/>
      <c r="C30" s="11"/>
      <c r="D30" s="20"/>
      <c r="E30" s="20"/>
      <c r="G30" s="14"/>
      <c r="H30" s="17"/>
      <c r="I30" s="17"/>
    </row>
    <row r="31" spans="1:9" hidden="1" x14ac:dyDescent="0.25">
      <c r="A31" s="4"/>
      <c r="B31" s="10"/>
      <c r="C31" s="11"/>
      <c r="D31" s="20"/>
      <c r="E31" s="20"/>
      <c r="G31" s="14"/>
      <c r="H31" s="17"/>
      <c r="I31" s="17"/>
    </row>
    <row r="32" spans="1:9" hidden="1" x14ac:dyDescent="0.25">
      <c r="A32" s="4"/>
      <c r="B32" s="10"/>
      <c r="C32" s="11"/>
      <c r="D32" s="20"/>
      <c r="E32" s="20"/>
      <c r="G32" s="14"/>
      <c r="H32" s="17"/>
      <c r="I32" s="17"/>
    </row>
    <row r="33" spans="1:9" hidden="1" x14ac:dyDescent="0.25">
      <c r="A33" s="4"/>
      <c r="B33" s="10"/>
      <c r="C33" s="11"/>
      <c r="D33" s="20"/>
      <c r="E33" s="20"/>
      <c r="G33" s="14"/>
      <c r="H33" s="17"/>
      <c r="I33" s="17"/>
    </row>
    <row r="34" spans="1:9" hidden="1" x14ac:dyDescent="0.25">
      <c r="A34" s="4"/>
      <c r="B34" s="10"/>
      <c r="C34" s="11"/>
      <c r="D34" s="20"/>
      <c r="E34" s="20"/>
      <c r="G34" s="14"/>
      <c r="H34" s="17"/>
      <c r="I34" s="17"/>
    </row>
    <row r="35" spans="1:9" hidden="1" x14ac:dyDescent="0.25">
      <c r="A35" s="4"/>
      <c r="B35" s="10"/>
      <c r="C35" s="11"/>
      <c r="D35" s="20"/>
      <c r="E35" s="20"/>
      <c r="G35" s="14"/>
      <c r="H35" s="17"/>
      <c r="I35" s="17"/>
    </row>
    <row r="36" spans="1:9" hidden="1" x14ac:dyDescent="0.25">
      <c r="A36" s="4"/>
      <c r="B36" s="10"/>
      <c r="C36" s="11"/>
      <c r="D36" s="20"/>
      <c r="E36" s="20"/>
      <c r="G36" s="14"/>
      <c r="H36" s="17"/>
      <c r="I36" s="17"/>
    </row>
    <row r="37" spans="1:9" hidden="1" x14ac:dyDescent="0.25">
      <c r="A37" s="4"/>
      <c r="B37" s="10"/>
      <c r="C37" s="11"/>
      <c r="D37" s="20"/>
      <c r="E37" s="20"/>
      <c r="G37" s="14"/>
      <c r="H37" s="17"/>
      <c r="I37" s="17"/>
    </row>
    <row r="38" spans="1:9" hidden="1" x14ac:dyDescent="0.25">
      <c r="A38" s="4"/>
      <c r="B38" s="10"/>
      <c r="C38" s="11"/>
      <c r="D38" s="20"/>
      <c r="E38" s="20"/>
      <c r="G38" s="14"/>
      <c r="H38" s="17"/>
      <c r="I38" s="17"/>
    </row>
    <row r="39" spans="1:9" hidden="1" x14ac:dyDescent="0.25">
      <c r="A39" s="4"/>
      <c r="B39" s="32"/>
      <c r="C39" s="11"/>
      <c r="D39" s="20"/>
      <c r="E39" s="20"/>
      <c r="G39" s="14"/>
      <c r="H39" s="17"/>
      <c r="I39" s="17"/>
    </row>
    <row r="40" spans="1:9" hidden="1" x14ac:dyDescent="0.25">
      <c r="A40" s="4"/>
      <c r="B40" s="10"/>
      <c r="C40" s="11"/>
      <c r="D40" s="20"/>
      <c r="E40" s="20"/>
      <c r="G40" s="14"/>
      <c r="H40" s="17"/>
      <c r="I40" s="17"/>
    </row>
    <row r="41" spans="1:9" hidden="1" x14ac:dyDescent="0.25">
      <c r="A41" s="4"/>
      <c r="B41" s="10"/>
      <c r="C41" s="11"/>
      <c r="D41" s="20"/>
      <c r="E41" s="20"/>
      <c r="G41" s="14"/>
      <c r="H41" s="17"/>
    </row>
    <row r="42" spans="1:9" hidden="1" x14ac:dyDescent="0.25">
      <c r="A42" s="4"/>
      <c r="B42" s="10"/>
      <c r="C42" s="11"/>
      <c r="D42" s="20"/>
      <c r="E42" s="20"/>
      <c r="G42" s="14"/>
      <c r="H42" s="17"/>
    </row>
    <row r="43" spans="1:9" hidden="1" x14ac:dyDescent="0.25">
      <c r="A43" s="4"/>
      <c r="B43" s="10"/>
      <c r="C43" s="11"/>
      <c r="D43" s="20"/>
      <c r="E43" s="35"/>
      <c r="G43" s="14"/>
      <c r="H43" s="17"/>
      <c r="I43" s="17"/>
    </row>
    <row r="44" spans="1:9" hidden="1" x14ac:dyDescent="0.25">
      <c r="A44" s="4"/>
      <c r="B44" s="10"/>
      <c r="C44" s="11"/>
      <c r="D44" s="20"/>
      <c r="E44" s="20"/>
      <c r="G44" s="14"/>
      <c r="H44" s="17"/>
      <c r="I44" s="17"/>
    </row>
    <row r="45" spans="1:9" hidden="1" x14ac:dyDescent="0.25">
      <c r="A45" s="4"/>
      <c r="B45" s="10"/>
      <c r="C45" s="11"/>
      <c r="D45" s="20"/>
      <c r="E45" s="20"/>
      <c r="G45" s="14"/>
      <c r="H45" s="17"/>
      <c r="I45" s="17"/>
    </row>
    <row r="46" spans="1:9" hidden="1" x14ac:dyDescent="0.25">
      <c r="A46" s="4"/>
      <c r="B46" s="10"/>
      <c r="C46" s="11"/>
      <c r="D46" s="20"/>
      <c r="E46" s="20"/>
      <c r="G46" s="14"/>
      <c r="H46" s="17"/>
    </row>
    <row r="47" spans="1:9" hidden="1" x14ac:dyDescent="0.25">
      <c r="A47" s="4"/>
      <c r="B47" s="10"/>
      <c r="C47" s="11"/>
      <c r="D47" s="20"/>
      <c r="E47" s="20"/>
      <c r="G47" s="14"/>
      <c r="H47" s="17"/>
      <c r="I47" s="17"/>
    </row>
    <row r="48" spans="1:9" hidden="1" x14ac:dyDescent="0.25">
      <c r="A48" s="4"/>
      <c r="B48" s="10"/>
      <c r="C48" s="11"/>
      <c r="D48" s="20"/>
      <c r="E48" s="20"/>
      <c r="G48" s="14"/>
      <c r="H48" s="17"/>
    </row>
    <row r="49" spans="1:9" hidden="1" x14ac:dyDescent="0.25">
      <c r="A49" s="4"/>
      <c r="B49" s="10"/>
      <c r="C49" s="11"/>
      <c r="D49" s="20"/>
      <c r="E49" s="20"/>
      <c r="G49" s="14"/>
      <c r="H49" s="17"/>
    </row>
    <row r="50" spans="1:9" hidden="1" x14ac:dyDescent="0.25">
      <c r="A50" s="4"/>
      <c r="B50" s="10"/>
      <c r="C50" s="11"/>
      <c r="D50" s="20"/>
      <c r="E50" s="20"/>
      <c r="G50" s="14"/>
      <c r="H50" s="17"/>
    </row>
    <row r="51" spans="1:9" hidden="1" x14ac:dyDescent="0.25">
      <c r="A51" s="4"/>
      <c r="B51" s="10"/>
      <c r="C51" s="11"/>
      <c r="D51" s="20"/>
      <c r="E51" s="20"/>
      <c r="G51" s="14"/>
      <c r="H51" s="17"/>
      <c r="I51" s="17"/>
    </row>
    <row r="52" spans="1:9" hidden="1" x14ac:dyDescent="0.25">
      <c r="A52" s="4"/>
      <c r="B52" s="10"/>
      <c r="C52" s="11"/>
      <c r="D52" s="20"/>
      <c r="E52" s="20"/>
      <c r="G52" s="14"/>
      <c r="H52" s="17"/>
      <c r="I52" s="17"/>
    </row>
    <row r="53" spans="1:9" hidden="1" x14ac:dyDescent="0.25">
      <c r="A53" s="4"/>
      <c r="B53" s="10"/>
      <c r="C53" s="11"/>
      <c r="D53" s="20"/>
      <c r="E53" s="20"/>
      <c r="G53" s="14"/>
      <c r="H53" s="17"/>
      <c r="I53" s="17"/>
    </row>
    <row r="54" spans="1:9" hidden="1" x14ac:dyDescent="0.25">
      <c r="A54" s="4"/>
      <c r="B54" s="10"/>
      <c r="C54" s="11"/>
      <c r="D54" s="20"/>
      <c r="E54" s="20"/>
      <c r="G54" s="14"/>
      <c r="H54" s="17"/>
      <c r="I54" s="17"/>
    </row>
    <row r="55" spans="1:9" hidden="1" x14ac:dyDescent="0.25">
      <c r="A55" s="4"/>
      <c r="B55" s="10"/>
      <c r="C55" s="11"/>
      <c r="D55" s="20"/>
      <c r="E55" s="20"/>
      <c r="G55" s="14"/>
      <c r="H55" s="17"/>
    </row>
    <row r="56" spans="1:9" hidden="1" x14ac:dyDescent="0.25">
      <c r="A56" s="4"/>
      <c r="B56" s="10"/>
      <c r="C56" s="11"/>
      <c r="D56" s="20"/>
      <c r="E56" s="20"/>
      <c r="G56" s="14"/>
      <c r="H56" s="17"/>
    </row>
    <row r="57" spans="1:9" hidden="1" x14ac:dyDescent="0.25">
      <c r="A57" s="4"/>
      <c r="B57" s="10"/>
      <c r="C57" s="11"/>
      <c r="D57" s="20"/>
      <c r="E57" s="20"/>
      <c r="G57" s="14"/>
      <c r="H57" s="17"/>
      <c r="I57" s="17"/>
    </row>
    <row r="58" spans="1:9" hidden="1" x14ac:dyDescent="0.25">
      <c r="A58" s="4"/>
      <c r="B58" s="10"/>
      <c r="C58" s="11"/>
      <c r="D58" s="20"/>
      <c r="E58" s="20"/>
      <c r="G58" s="14"/>
      <c r="H58" s="17"/>
    </row>
    <row r="59" spans="1:9" hidden="1" x14ac:dyDescent="0.25">
      <c r="A59" s="4"/>
      <c r="B59" s="10"/>
      <c r="C59" s="11"/>
      <c r="D59" s="20"/>
      <c r="E59" s="20"/>
      <c r="G59" s="14"/>
      <c r="H59" s="17"/>
    </row>
    <row r="60" spans="1:9" hidden="1" x14ac:dyDescent="0.25">
      <c r="A60" s="4"/>
      <c r="B60" s="10"/>
      <c r="C60" s="11"/>
      <c r="D60" s="20"/>
      <c r="E60" s="20"/>
      <c r="G60" s="14"/>
      <c r="H60" s="17"/>
    </row>
    <row r="61" spans="1:9" hidden="1" x14ac:dyDescent="0.25">
      <c r="A61" s="4"/>
      <c r="B61" s="10"/>
      <c r="C61" s="11"/>
      <c r="D61" s="20"/>
      <c r="E61" s="20"/>
      <c r="G61" s="14"/>
      <c r="H61" s="17"/>
    </row>
    <row r="62" spans="1:9" hidden="1" x14ac:dyDescent="0.25">
      <c r="A62" s="4"/>
      <c r="B62" s="10"/>
      <c r="C62" s="11"/>
      <c r="D62" s="20"/>
      <c r="E62" s="20"/>
      <c r="G62" s="14"/>
      <c r="H62" s="17"/>
      <c r="I62" s="17"/>
    </row>
    <row r="63" spans="1:9" hidden="1" x14ac:dyDescent="0.25">
      <c r="A63" s="4"/>
      <c r="B63" s="10"/>
      <c r="C63" s="11"/>
      <c r="D63" s="20"/>
      <c r="E63" s="20"/>
      <c r="G63" s="14"/>
      <c r="H63" s="17"/>
      <c r="I63" s="17"/>
    </row>
    <row r="64" spans="1:9" hidden="1" x14ac:dyDescent="0.25">
      <c r="A64" s="4"/>
      <c r="B64" s="10"/>
      <c r="C64" s="11"/>
      <c r="D64" s="20"/>
      <c r="E64" s="20"/>
      <c r="G64" s="14"/>
      <c r="H64" s="17"/>
      <c r="I64" s="17"/>
    </row>
    <row r="65" spans="1:9" hidden="1" x14ac:dyDescent="0.25">
      <c r="A65" s="4"/>
      <c r="B65" s="10"/>
      <c r="C65" s="11"/>
      <c r="D65" s="20"/>
      <c r="E65" s="20"/>
      <c r="G65" s="14"/>
      <c r="H65" s="17"/>
      <c r="I65" s="17"/>
    </row>
    <row r="66" spans="1:9" hidden="1" x14ac:dyDescent="0.25">
      <c r="A66" s="4"/>
      <c r="B66" s="10"/>
      <c r="C66" s="11"/>
      <c r="D66" s="20"/>
      <c r="E66" s="20"/>
      <c r="G66" s="14"/>
      <c r="H66" s="17"/>
      <c r="I66" s="17"/>
    </row>
    <row r="67" spans="1:9" hidden="1" x14ac:dyDescent="0.25">
      <c r="A67" s="4"/>
      <c r="B67" s="10"/>
      <c r="C67" s="11"/>
      <c r="D67" s="20"/>
      <c r="E67" s="20"/>
      <c r="G67" s="14"/>
      <c r="H67" s="17"/>
      <c r="I67" s="17"/>
    </row>
    <row r="68" spans="1:9" hidden="1" x14ac:dyDescent="0.25">
      <c r="A68" s="4"/>
      <c r="B68" s="10"/>
      <c r="C68" s="11"/>
      <c r="D68" s="20"/>
      <c r="E68" s="20"/>
      <c r="G68" s="14"/>
      <c r="H68" s="17"/>
      <c r="I68" s="17"/>
    </row>
    <row r="69" spans="1:9" hidden="1" x14ac:dyDescent="0.25">
      <c r="A69" s="4"/>
      <c r="B69" s="10"/>
      <c r="C69" s="11"/>
      <c r="D69" s="20"/>
      <c r="E69" s="20"/>
      <c r="G69" s="14"/>
      <c r="H69" s="17"/>
      <c r="I69" s="17"/>
    </row>
    <row r="70" spans="1:9" hidden="1" x14ac:dyDescent="0.25">
      <c r="A70" s="4"/>
      <c r="B70" s="10"/>
      <c r="C70" s="11"/>
      <c r="D70" s="20"/>
      <c r="E70" s="20"/>
      <c r="G70" s="14"/>
      <c r="H70" s="17"/>
      <c r="I70" s="17"/>
    </row>
    <row r="71" spans="1:9" hidden="1" x14ac:dyDescent="0.25">
      <c r="A71" s="4"/>
      <c r="B71" s="10"/>
      <c r="C71" s="11"/>
      <c r="D71" s="20"/>
      <c r="E71" s="20"/>
      <c r="G71" s="14"/>
      <c r="H71" s="17"/>
      <c r="I71" s="17"/>
    </row>
    <row r="72" spans="1:9" hidden="1" x14ac:dyDescent="0.25">
      <c r="A72" s="4"/>
      <c r="B72" s="10"/>
      <c r="C72" s="11"/>
      <c r="D72" s="20"/>
      <c r="E72" s="20"/>
      <c r="G72" s="14"/>
      <c r="H72" s="17"/>
      <c r="I72" s="17"/>
    </row>
    <row r="73" spans="1:9" hidden="1" x14ac:dyDescent="0.25">
      <c r="A73" s="4"/>
      <c r="B73" s="10"/>
      <c r="C73" s="11"/>
      <c r="D73" s="20"/>
      <c r="E73" s="20"/>
      <c r="G73" s="14"/>
      <c r="H73" s="17"/>
      <c r="I73" s="17"/>
    </row>
    <row r="74" spans="1:9" hidden="1" x14ac:dyDescent="0.25">
      <c r="A74" s="4"/>
      <c r="B74" s="10"/>
      <c r="C74" s="11"/>
      <c r="D74" s="20"/>
      <c r="E74" s="20"/>
      <c r="G74" s="14"/>
      <c r="H74" s="17"/>
      <c r="I74" s="17"/>
    </row>
    <row r="75" spans="1:9" hidden="1" x14ac:dyDescent="0.25">
      <c r="A75" s="4"/>
      <c r="B75" s="10"/>
      <c r="C75" s="11"/>
      <c r="D75" s="20"/>
      <c r="E75" s="20"/>
      <c r="G75" s="14"/>
      <c r="H75" s="17"/>
      <c r="I75" s="17"/>
    </row>
    <row r="76" spans="1:9" hidden="1" x14ac:dyDescent="0.25">
      <c r="A76" s="4"/>
      <c r="B76" s="10"/>
      <c r="C76" s="11"/>
      <c r="D76" s="20"/>
      <c r="E76" s="20"/>
      <c r="G76" s="14"/>
      <c r="H76" s="17"/>
      <c r="I76" s="17"/>
    </row>
    <row r="77" spans="1:9" hidden="1" x14ac:dyDescent="0.25">
      <c r="A77" s="4"/>
      <c r="B77" s="10"/>
      <c r="C77" s="11"/>
      <c r="D77" s="20"/>
      <c r="E77" s="20"/>
      <c r="G77" s="14"/>
      <c r="H77" s="17"/>
      <c r="I77" s="17"/>
    </row>
    <row r="78" spans="1:9" hidden="1" x14ac:dyDescent="0.25">
      <c r="A78" s="4"/>
      <c r="B78" s="10"/>
      <c r="C78" s="11"/>
      <c r="D78" s="20"/>
      <c r="E78" s="20"/>
      <c r="G78" s="14"/>
      <c r="H78" s="17"/>
      <c r="I78" s="17"/>
    </row>
    <row r="79" spans="1:9" hidden="1" x14ac:dyDescent="0.25">
      <c r="A79" s="4"/>
      <c r="B79" s="10"/>
      <c r="C79" s="11"/>
      <c r="D79" s="20"/>
      <c r="E79" s="20"/>
      <c r="G79" s="14"/>
      <c r="H79" s="17"/>
      <c r="I79" s="17"/>
    </row>
    <row r="80" spans="1:9" hidden="1" x14ac:dyDescent="0.25">
      <c r="A80" s="4"/>
      <c r="B80" s="10"/>
      <c r="C80" s="11"/>
      <c r="D80" s="20"/>
      <c r="E80" s="20"/>
      <c r="G80" s="14"/>
      <c r="H80" s="17"/>
      <c r="I80" s="17"/>
    </row>
    <row r="81" spans="1:9" x14ac:dyDescent="0.25">
      <c r="A81" s="4">
        <v>44623</v>
      </c>
      <c r="B81" s="10">
        <v>2203012</v>
      </c>
      <c r="C81" s="11" t="s">
        <v>176</v>
      </c>
      <c r="D81" s="20"/>
      <c r="E81" s="20">
        <v>70000</v>
      </c>
      <c r="G81" s="14"/>
      <c r="H81" s="17"/>
      <c r="I81" s="17"/>
    </row>
    <row r="82" spans="1:9" x14ac:dyDescent="0.25">
      <c r="A82" s="4">
        <v>44623</v>
      </c>
      <c r="B82" s="10">
        <v>2203013</v>
      </c>
      <c r="C82" s="11" t="s">
        <v>177</v>
      </c>
      <c r="D82" s="20">
        <v>61107</v>
      </c>
      <c r="E82" s="20"/>
      <c r="G82" s="14">
        <v>-107</v>
      </c>
      <c r="H82" s="17"/>
      <c r="I82" s="17"/>
    </row>
    <row r="83" spans="1:9" x14ac:dyDescent="0.25">
      <c r="A83" s="4">
        <v>44623</v>
      </c>
      <c r="B83" s="10">
        <v>2203014</v>
      </c>
      <c r="C83" s="11" t="s">
        <v>178</v>
      </c>
      <c r="D83" s="20"/>
      <c r="E83" s="20">
        <v>35100</v>
      </c>
      <c r="G83" s="14"/>
      <c r="H83" s="17"/>
      <c r="I83" s="17"/>
    </row>
    <row r="84" spans="1:9" x14ac:dyDescent="0.25">
      <c r="A84" s="4">
        <v>44624</v>
      </c>
      <c r="B84" s="10">
        <v>2203015</v>
      </c>
      <c r="C84" s="11" t="s">
        <v>179</v>
      </c>
      <c r="D84" s="20"/>
      <c r="E84" s="20">
        <v>66000</v>
      </c>
      <c r="G84" s="14"/>
      <c r="H84" s="17"/>
      <c r="I84" s="17"/>
    </row>
    <row r="85" spans="1:9" x14ac:dyDescent="0.25">
      <c r="A85" s="4">
        <v>44624</v>
      </c>
      <c r="B85" s="10">
        <v>2203016</v>
      </c>
      <c r="C85" s="11" t="s">
        <v>180</v>
      </c>
      <c r="D85" s="20">
        <v>89850</v>
      </c>
      <c r="E85" s="20"/>
      <c r="G85" s="14">
        <v>-150</v>
      </c>
      <c r="H85" s="17"/>
      <c r="I85" s="17"/>
    </row>
    <row r="86" spans="1:9" x14ac:dyDescent="0.25">
      <c r="A86" s="4">
        <v>44625</v>
      </c>
      <c r="B86" s="10">
        <v>2203017</v>
      </c>
      <c r="C86" s="11" t="s">
        <v>182</v>
      </c>
      <c r="D86" s="20">
        <v>20020</v>
      </c>
      <c r="E86" s="20"/>
      <c r="G86" s="14">
        <v>-20</v>
      </c>
      <c r="H86" s="17"/>
      <c r="I86" s="17"/>
    </row>
    <row r="87" spans="1:9" x14ac:dyDescent="0.25">
      <c r="A87" s="4">
        <v>44627</v>
      </c>
      <c r="B87" s="10">
        <v>2203018</v>
      </c>
      <c r="C87" s="11" t="s">
        <v>181</v>
      </c>
      <c r="D87" s="20">
        <v>106665</v>
      </c>
      <c r="E87" s="20"/>
      <c r="G87" s="14">
        <v>-165</v>
      </c>
      <c r="H87" s="17"/>
      <c r="I87" s="17"/>
    </row>
    <row r="88" spans="1:9" x14ac:dyDescent="0.25">
      <c r="A88" s="4">
        <v>44627</v>
      </c>
      <c r="B88" s="10">
        <v>2203019</v>
      </c>
      <c r="C88" s="11" t="s">
        <v>183</v>
      </c>
      <c r="D88" s="20">
        <v>40120</v>
      </c>
      <c r="E88" s="20"/>
      <c r="G88" s="14">
        <v>30</v>
      </c>
      <c r="H88" s="17"/>
      <c r="I88" s="17"/>
    </row>
    <row r="89" spans="1:9" x14ac:dyDescent="0.25">
      <c r="A89" s="4">
        <v>44628</v>
      </c>
      <c r="B89" s="10">
        <v>2203020</v>
      </c>
      <c r="C89" s="11" t="s">
        <v>184</v>
      </c>
      <c r="D89" s="20"/>
      <c r="E89" s="20">
        <v>12000</v>
      </c>
      <c r="G89" s="14"/>
      <c r="H89" s="17"/>
      <c r="I89" s="17"/>
    </row>
    <row r="90" spans="1:9" x14ac:dyDescent="0.25">
      <c r="A90" s="4">
        <v>44628</v>
      </c>
      <c r="B90" s="10">
        <v>2203021</v>
      </c>
      <c r="C90" s="11" t="s">
        <v>129</v>
      </c>
      <c r="D90" s="20"/>
      <c r="E90" s="20">
        <v>15000</v>
      </c>
      <c r="G90" s="14"/>
      <c r="H90" s="17"/>
      <c r="I90" s="17"/>
    </row>
    <row r="91" spans="1:9" x14ac:dyDescent="0.25">
      <c r="A91" s="4">
        <v>44628</v>
      </c>
      <c r="B91" s="10">
        <v>2203022</v>
      </c>
      <c r="C91" s="11" t="s">
        <v>185</v>
      </c>
      <c r="D91" s="20"/>
      <c r="E91" s="20">
        <v>80000</v>
      </c>
      <c r="G91" s="14"/>
      <c r="H91" s="17"/>
      <c r="I91" s="17"/>
    </row>
    <row r="92" spans="1:9" x14ac:dyDescent="0.25">
      <c r="A92" s="4">
        <v>44628</v>
      </c>
      <c r="B92" s="10">
        <v>2203023</v>
      </c>
      <c r="C92" s="11" t="s">
        <v>110</v>
      </c>
      <c r="D92" s="20"/>
      <c r="E92" s="20">
        <v>38000</v>
      </c>
      <c r="G92" s="14"/>
      <c r="H92" s="17"/>
      <c r="I92" s="17"/>
    </row>
    <row r="93" spans="1:9" x14ac:dyDescent="0.25">
      <c r="A93" s="4">
        <v>44628</v>
      </c>
      <c r="B93" s="10">
        <v>2203024</v>
      </c>
      <c r="C93" s="11" t="s">
        <v>186</v>
      </c>
      <c r="D93" s="20"/>
      <c r="E93" s="20">
        <v>2500</v>
      </c>
      <c r="G93" s="14"/>
      <c r="H93" s="17"/>
      <c r="I93" s="17"/>
    </row>
    <row r="94" spans="1:9" x14ac:dyDescent="0.25">
      <c r="A94" s="4">
        <v>44628</v>
      </c>
      <c r="B94" s="10">
        <v>2203025</v>
      </c>
      <c r="C94" s="11" t="s">
        <v>187</v>
      </c>
      <c r="D94" s="20">
        <v>131381</v>
      </c>
      <c r="E94" s="20"/>
      <c r="G94" s="14">
        <v>-81</v>
      </c>
      <c r="H94" s="17"/>
      <c r="I94" s="17"/>
    </row>
    <row r="95" spans="1:9" x14ac:dyDescent="0.25">
      <c r="A95" s="4">
        <v>44629</v>
      </c>
      <c r="B95" s="10">
        <v>2203026</v>
      </c>
      <c r="C95" s="11" t="s">
        <v>188</v>
      </c>
      <c r="D95" s="20"/>
      <c r="E95" s="20">
        <v>60000</v>
      </c>
      <c r="G95" s="14"/>
      <c r="H95" s="17"/>
      <c r="I95" s="17"/>
    </row>
    <row r="96" spans="1:9" x14ac:dyDescent="0.25">
      <c r="A96" s="4">
        <v>44629</v>
      </c>
      <c r="B96" s="10">
        <v>2203027</v>
      </c>
      <c r="C96" s="11" t="s">
        <v>189</v>
      </c>
      <c r="D96" s="20">
        <v>54687</v>
      </c>
      <c r="E96" s="20"/>
      <c r="G96" s="14">
        <v>-87</v>
      </c>
      <c r="H96" s="17"/>
      <c r="I96" s="17"/>
    </row>
    <row r="97" spans="1:9" x14ac:dyDescent="0.25">
      <c r="A97" s="4">
        <v>44630</v>
      </c>
      <c r="B97" s="10">
        <v>2203028</v>
      </c>
      <c r="C97" s="11" t="s">
        <v>190</v>
      </c>
      <c r="D97" s="20"/>
      <c r="E97" s="20">
        <v>11800</v>
      </c>
      <c r="G97" s="14"/>
      <c r="H97" s="17"/>
      <c r="I97" s="17"/>
    </row>
    <row r="98" spans="1:9" x14ac:dyDescent="0.25">
      <c r="A98" s="4">
        <v>44630</v>
      </c>
      <c r="B98" s="10">
        <v>2203029</v>
      </c>
      <c r="C98" s="11" t="s">
        <v>191</v>
      </c>
      <c r="D98" s="20"/>
      <c r="E98" s="20">
        <v>50100</v>
      </c>
      <c r="G98" s="14"/>
      <c r="H98" s="17"/>
      <c r="I98" s="17"/>
    </row>
    <row r="99" spans="1:9" x14ac:dyDescent="0.25">
      <c r="A99" s="4">
        <v>44630</v>
      </c>
      <c r="B99" s="10">
        <v>2203030</v>
      </c>
      <c r="C99" s="11" t="s">
        <v>96</v>
      </c>
      <c r="D99" s="20"/>
      <c r="E99" s="20">
        <v>9000</v>
      </c>
      <c r="G99" s="14"/>
      <c r="H99" s="17"/>
      <c r="I99" s="17"/>
    </row>
    <row r="100" spans="1:9" x14ac:dyDescent="0.25">
      <c r="A100" s="4">
        <v>44630</v>
      </c>
      <c r="B100" s="10">
        <v>2203031</v>
      </c>
      <c r="C100" s="11" t="s">
        <v>192</v>
      </c>
      <c r="D100" s="20">
        <v>80759</v>
      </c>
      <c r="E100" s="20"/>
      <c r="G100" s="14">
        <v>-59</v>
      </c>
      <c r="H100" s="17"/>
      <c r="I100" s="17"/>
    </row>
    <row r="101" spans="1:9" x14ac:dyDescent="0.25">
      <c r="A101" s="4">
        <v>44631</v>
      </c>
      <c r="B101" s="10">
        <v>2203032</v>
      </c>
      <c r="C101" s="11" t="s">
        <v>193</v>
      </c>
      <c r="D101" s="20"/>
      <c r="E101" s="20">
        <v>12000</v>
      </c>
      <c r="G101" s="14"/>
      <c r="H101" s="17"/>
      <c r="I101" s="17"/>
    </row>
    <row r="102" spans="1:9" x14ac:dyDescent="0.25">
      <c r="A102" s="4">
        <v>44631</v>
      </c>
      <c r="B102" s="10">
        <v>2203033</v>
      </c>
      <c r="C102" s="11" t="s">
        <v>194</v>
      </c>
      <c r="D102" s="20"/>
      <c r="E102" s="20">
        <v>10000</v>
      </c>
      <c r="G102" s="14"/>
      <c r="H102" s="17"/>
      <c r="I102" s="17"/>
    </row>
    <row r="103" spans="1:9" x14ac:dyDescent="0.25">
      <c r="A103" s="4">
        <v>44631</v>
      </c>
      <c r="B103" s="10">
        <v>2203034</v>
      </c>
      <c r="C103" s="11" t="s">
        <v>195</v>
      </c>
      <c r="D103" s="20"/>
      <c r="E103" s="20">
        <v>31500</v>
      </c>
      <c r="G103" s="14"/>
      <c r="H103" s="17"/>
      <c r="I103" s="17"/>
    </row>
    <row r="104" spans="1:9" x14ac:dyDescent="0.25">
      <c r="A104" s="4">
        <v>44631</v>
      </c>
      <c r="B104" s="10">
        <v>2203035</v>
      </c>
      <c r="C104" s="11" t="s">
        <v>197</v>
      </c>
      <c r="D104" s="20">
        <v>63796</v>
      </c>
      <c r="E104" s="20"/>
      <c r="G104" s="14">
        <v>-96</v>
      </c>
      <c r="H104" s="17"/>
      <c r="I104" s="17"/>
    </row>
    <row r="105" spans="1:9" x14ac:dyDescent="0.25">
      <c r="A105" s="4">
        <v>44632</v>
      </c>
      <c r="B105" s="10">
        <v>2203036</v>
      </c>
      <c r="C105" s="11" t="s">
        <v>196</v>
      </c>
      <c r="D105" s="20">
        <v>14732</v>
      </c>
      <c r="E105" s="20"/>
      <c r="G105" s="14">
        <v>-32</v>
      </c>
      <c r="H105" s="17"/>
      <c r="I105" s="17"/>
    </row>
    <row r="106" spans="1:9" x14ac:dyDescent="0.25">
      <c r="A106" s="4">
        <v>44632</v>
      </c>
      <c r="B106" s="10">
        <v>2203037</v>
      </c>
      <c r="C106" s="11" t="s">
        <v>198</v>
      </c>
      <c r="D106" s="20"/>
      <c r="E106" s="20">
        <v>73000</v>
      </c>
      <c r="G106" s="14"/>
      <c r="H106" s="17"/>
      <c r="I106" s="17"/>
    </row>
    <row r="107" spans="1:9" x14ac:dyDescent="0.25">
      <c r="A107" s="4">
        <v>44632</v>
      </c>
      <c r="B107" s="10">
        <v>2203038</v>
      </c>
      <c r="C107" s="11" t="s">
        <v>62</v>
      </c>
      <c r="D107" s="20"/>
      <c r="E107" s="20">
        <v>2000</v>
      </c>
      <c r="G107" s="14"/>
      <c r="H107" s="17"/>
      <c r="I107" s="17"/>
    </row>
    <row r="108" spans="1:9" x14ac:dyDescent="0.25">
      <c r="A108" s="4">
        <v>44634</v>
      </c>
      <c r="B108" s="10">
        <v>2203039</v>
      </c>
      <c r="C108" s="11" t="s">
        <v>199</v>
      </c>
      <c r="D108" s="20"/>
      <c r="E108" s="20">
        <v>70000</v>
      </c>
      <c r="G108" s="14"/>
      <c r="H108" s="17"/>
      <c r="I108" s="17"/>
    </row>
    <row r="109" spans="1:9" x14ac:dyDescent="0.25">
      <c r="A109" s="4">
        <v>44634</v>
      </c>
      <c r="B109" s="10">
        <v>2203040</v>
      </c>
      <c r="C109" s="11" t="s">
        <v>200</v>
      </c>
      <c r="D109" s="20">
        <v>250439</v>
      </c>
      <c r="E109" s="20"/>
      <c r="G109" s="14">
        <v>-239</v>
      </c>
      <c r="H109" s="17"/>
      <c r="I109" s="17"/>
    </row>
    <row r="110" spans="1:9" x14ac:dyDescent="0.25">
      <c r="A110" s="4">
        <v>44635</v>
      </c>
      <c r="B110" s="10">
        <v>2203041</v>
      </c>
      <c r="C110" s="11" t="s">
        <v>201</v>
      </c>
      <c r="D110" s="20"/>
      <c r="E110" s="20">
        <v>200000</v>
      </c>
      <c r="G110" s="14"/>
      <c r="H110" s="17"/>
      <c r="I110" s="17"/>
    </row>
    <row r="111" spans="1:9" x14ac:dyDescent="0.25">
      <c r="A111" s="4">
        <v>44635</v>
      </c>
      <c r="B111" s="10">
        <v>2203042</v>
      </c>
      <c r="C111" s="11" t="s">
        <v>186</v>
      </c>
      <c r="D111" s="20"/>
      <c r="E111" s="20">
        <v>3900</v>
      </c>
      <c r="G111" s="14"/>
      <c r="H111" s="17"/>
      <c r="I111" s="17"/>
    </row>
    <row r="112" spans="1:9" x14ac:dyDescent="0.25">
      <c r="A112" s="4">
        <v>44635</v>
      </c>
      <c r="B112" s="10">
        <v>2203043</v>
      </c>
      <c r="C112" s="11" t="s">
        <v>202</v>
      </c>
      <c r="D112" s="20"/>
      <c r="E112" s="20">
        <v>24000</v>
      </c>
      <c r="G112" s="14"/>
      <c r="H112" s="17"/>
      <c r="I112" s="17"/>
    </row>
    <row r="113" spans="1:9" x14ac:dyDescent="0.25">
      <c r="A113" s="4">
        <v>44635</v>
      </c>
      <c r="B113" s="10">
        <v>2203044</v>
      </c>
      <c r="C113" s="11" t="s">
        <v>203</v>
      </c>
      <c r="D113" s="20"/>
      <c r="E113" s="20">
        <v>40000</v>
      </c>
      <c r="G113" s="14"/>
      <c r="H113" s="17"/>
      <c r="I113" s="17"/>
    </row>
    <row r="114" spans="1:9" x14ac:dyDescent="0.25">
      <c r="A114" s="4">
        <v>44635</v>
      </c>
      <c r="B114" s="10">
        <v>2203045</v>
      </c>
      <c r="C114" s="11" t="s">
        <v>204</v>
      </c>
      <c r="D114" s="20">
        <v>70040</v>
      </c>
      <c r="E114" s="20"/>
      <c r="G114" s="14">
        <v>-140</v>
      </c>
      <c r="H114" s="17"/>
      <c r="I114" s="17"/>
    </row>
    <row r="115" spans="1:9" x14ac:dyDescent="0.25">
      <c r="A115" s="4">
        <v>44636</v>
      </c>
      <c r="B115" s="10">
        <v>2203046</v>
      </c>
      <c r="C115" s="11" t="s">
        <v>205</v>
      </c>
      <c r="D115" s="20">
        <v>39748</v>
      </c>
      <c r="E115" s="20"/>
      <c r="G115" s="14">
        <v>-148</v>
      </c>
      <c r="H115" s="17"/>
      <c r="I115" s="17"/>
    </row>
    <row r="116" spans="1:9" x14ac:dyDescent="0.25">
      <c r="A116" s="4">
        <v>44637</v>
      </c>
      <c r="B116" s="10">
        <v>2203047</v>
      </c>
      <c r="C116" s="11" t="s">
        <v>206</v>
      </c>
      <c r="D116" s="20"/>
      <c r="E116" s="20">
        <v>5000</v>
      </c>
      <c r="G116" s="14"/>
      <c r="H116" s="17"/>
      <c r="I116" s="17"/>
    </row>
    <row r="117" spans="1:9" x14ac:dyDescent="0.25">
      <c r="A117" s="4">
        <v>44637</v>
      </c>
      <c r="B117" s="10">
        <v>2203048</v>
      </c>
      <c r="C117" s="11" t="s">
        <v>207</v>
      </c>
      <c r="D117" s="20"/>
      <c r="E117" s="20">
        <v>80000</v>
      </c>
      <c r="G117" s="14"/>
      <c r="H117" s="17"/>
      <c r="I117" s="17"/>
    </row>
    <row r="118" spans="1:9" x14ac:dyDescent="0.25">
      <c r="A118" s="4">
        <v>44637</v>
      </c>
      <c r="B118" s="10">
        <v>2203049</v>
      </c>
      <c r="C118" s="11" t="s">
        <v>66</v>
      </c>
      <c r="D118" s="20"/>
      <c r="E118" s="20">
        <v>500</v>
      </c>
      <c r="G118" s="14"/>
      <c r="H118" s="17"/>
      <c r="I118" s="17"/>
    </row>
    <row r="119" spans="1:9" x14ac:dyDescent="0.25">
      <c r="A119" s="4">
        <v>44637</v>
      </c>
      <c r="B119" s="10">
        <v>2203050</v>
      </c>
      <c r="C119" s="11" t="s">
        <v>208</v>
      </c>
      <c r="D119" s="20">
        <v>50818</v>
      </c>
      <c r="E119" s="20"/>
      <c r="G119" s="14"/>
      <c r="H119" s="17"/>
      <c r="I119" s="17"/>
    </row>
    <row r="120" spans="1:9" x14ac:dyDescent="0.25">
      <c r="A120" s="4">
        <v>44638</v>
      </c>
      <c r="B120" s="10">
        <v>2203051</v>
      </c>
      <c r="C120" s="11" t="s">
        <v>108</v>
      </c>
      <c r="D120" s="20"/>
      <c r="E120" s="20">
        <v>8504</v>
      </c>
      <c r="G120" s="14"/>
      <c r="H120" s="17"/>
      <c r="I120" s="17"/>
    </row>
    <row r="121" spans="1:9" x14ac:dyDescent="0.25">
      <c r="A121" s="4">
        <v>44638</v>
      </c>
      <c r="B121" s="10">
        <v>2203052</v>
      </c>
      <c r="C121" s="11" t="s">
        <v>209</v>
      </c>
      <c r="D121" s="20"/>
      <c r="E121" s="20">
        <v>10000</v>
      </c>
      <c r="G121" s="14"/>
      <c r="H121" s="17"/>
      <c r="I121" s="17"/>
    </row>
    <row r="122" spans="1:9" x14ac:dyDescent="0.25">
      <c r="A122" s="4">
        <v>44638</v>
      </c>
      <c r="B122" s="10">
        <v>2203053</v>
      </c>
      <c r="C122" s="11" t="s">
        <v>66</v>
      </c>
      <c r="D122" s="20"/>
      <c r="E122" s="20">
        <v>1000</v>
      </c>
      <c r="G122" s="14"/>
      <c r="H122" s="17"/>
      <c r="I122" s="17"/>
    </row>
    <row r="123" spans="1:9" x14ac:dyDescent="0.25">
      <c r="A123" s="4">
        <v>44638</v>
      </c>
      <c r="B123" s="10">
        <v>2203054</v>
      </c>
      <c r="C123" s="11" t="s">
        <v>44</v>
      </c>
      <c r="D123" s="20"/>
      <c r="E123" s="20">
        <v>15000</v>
      </c>
      <c r="G123" s="14"/>
      <c r="H123" s="17"/>
      <c r="I123" s="17"/>
    </row>
    <row r="124" spans="1:9" x14ac:dyDescent="0.25">
      <c r="A124" s="4">
        <v>44638</v>
      </c>
      <c r="B124" s="10">
        <v>2203055</v>
      </c>
      <c r="C124" s="11" t="s">
        <v>210</v>
      </c>
      <c r="D124" s="20">
        <v>132549</v>
      </c>
      <c r="E124" s="20"/>
      <c r="G124" s="14">
        <v>-249</v>
      </c>
      <c r="H124" s="17"/>
      <c r="I124" s="17"/>
    </row>
    <row r="125" spans="1:9" x14ac:dyDescent="0.25">
      <c r="A125" s="4">
        <v>44638</v>
      </c>
      <c r="B125" s="10">
        <v>2203056</v>
      </c>
      <c r="C125" s="11" t="s">
        <v>211</v>
      </c>
      <c r="D125" s="20"/>
      <c r="E125" s="20">
        <v>106000</v>
      </c>
      <c r="G125" s="14"/>
      <c r="H125" s="17"/>
      <c r="I125" s="17"/>
    </row>
    <row r="126" spans="1:9" x14ac:dyDescent="0.25">
      <c r="A126" s="4">
        <v>44638</v>
      </c>
      <c r="B126" s="10">
        <v>2203057</v>
      </c>
      <c r="C126" s="11" t="s">
        <v>212</v>
      </c>
      <c r="D126" s="20"/>
      <c r="E126" s="20">
        <v>2000</v>
      </c>
      <c r="G126" s="14"/>
      <c r="H126" s="17"/>
      <c r="I126" s="17"/>
    </row>
    <row r="127" spans="1:9" x14ac:dyDescent="0.25">
      <c r="A127" s="4">
        <v>44641</v>
      </c>
      <c r="B127" s="10">
        <v>2203058</v>
      </c>
      <c r="C127" s="11" t="s">
        <v>213</v>
      </c>
      <c r="D127" s="20"/>
      <c r="E127" s="20">
        <v>30100</v>
      </c>
      <c r="G127" s="14"/>
      <c r="H127" s="17"/>
      <c r="I127" s="17"/>
    </row>
    <row r="128" spans="1:9" x14ac:dyDescent="0.25">
      <c r="A128" s="4">
        <v>44641</v>
      </c>
      <c r="B128" s="10">
        <v>2203059</v>
      </c>
      <c r="C128" s="11" t="s">
        <v>214</v>
      </c>
      <c r="D128" s="20"/>
      <c r="E128" s="20">
        <v>37000</v>
      </c>
      <c r="G128" s="14"/>
      <c r="H128" s="17"/>
      <c r="I128" s="17"/>
    </row>
    <row r="129" spans="1:9" x14ac:dyDescent="0.25">
      <c r="A129" s="4">
        <v>44641</v>
      </c>
      <c r="B129" s="10">
        <v>2203060</v>
      </c>
      <c r="C129" s="11" t="s">
        <v>215</v>
      </c>
      <c r="D129" s="20">
        <v>68302</v>
      </c>
      <c r="E129" s="20"/>
      <c r="G129" s="14">
        <v>-2</v>
      </c>
      <c r="H129" s="17"/>
      <c r="I129" s="17"/>
    </row>
    <row r="130" spans="1:9" x14ac:dyDescent="0.25">
      <c r="A130" s="4">
        <v>44642</v>
      </c>
      <c r="B130" s="10">
        <v>2203061</v>
      </c>
      <c r="C130" s="11" t="s">
        <v>216</v>
      </c>
      <c r="D130" s="20"/>
      <c r="E130" s="20">
        <v>17500</v>
      </c>
      <c r="G130" s="14"/>
      <c r="H130" s="17"/>
      <c r="I130" s="17"/>
    </row>
    <row r="131" spans="1:9" x14ac:dyDescent="0.25">
      <c r="A131" s="4">
        <v>44642</v>
      </c>
      <c r="B131" s="10">
        <v>2203062</v>
      </c>
      <c r="C131" s="11" t="s">
        <v>215</v>
      </c>
      <c r="D131" s="20">
        <v>109037</v>
      </c>
      <c r="E131" s="20"/>
      <c r="G131" s="14">
        <v>-137</v>
      </c>
      <c r="H131" s="17"/>
      <c r="I131" s="17"/>
    </row>
    <row r="132" spans="1:9" x14ac:dyDescent="0.25">
      <c r="A132" s="4">
        <v>44642</v>
      </c>
      <c r="B132" s="10">
        <v>2203063</v>
      </c>
      <c r="C132" s="11" t="s">
        <v>140</v>
      </c>
      <c r="D132" s="20"/>
      <c r="E132" s="20">
        <v>50100</v>
      </c>
      <c r="G132" s="14"/>
      <c r="H132" s="17"/>
      <c r="I132" s="17"/>
    </row>
    <row r="133" spans="1:9" x14ac:dyDescent="0.25">
      <c r="A133" s="4">
        <v>44643</v>
      </c>
      <c r="B133" s="10">
        <v>2203064</v>
      </c>
      <c r="C133" s="11" t="s">
        <v>110</v>
      </c>
      <c r="D133" s="20"/>
      <c r="E133" s="20">
        <v>18000</v>
      </c>
      <c r="G133" s="14"/>
      <c r="H133" s="17"/>
      <c r="I133" s="17"/>
    </row>
    <row r="134" spans="1:9" x14ac:dyDescent="0.25">
      <c r="A134" s="4">
        <v>44643</v>
      </c>
      <c r="B134" s="10">
        <v>2203065</v>
      </c>
      <c r="C134" s="11" t="s">
        <v>217</v>
      </c>
      <c r="D134" s="20">
        <v>119138</v>
      </c>
      <c r="E134" s="20"/>
      <c r="G134" s="14">
        <v>-38</v>
      </c>
      <c r="H134" s="17"/>
      <c r="I134" s="17"/>
    </row>
    <row r="135" spans="1:9" x14ac:dyDescent="0.25">
      <c r="A135" s="4">
        <v>44644</v>
      </c>
      <c r="B135" s="10">
        <v>2203066</v>
      </c>
      <c r="C135" s="11" t="s">
        <v>218</v>
      </c>
      <c r="D135" s="20"/>
      <c r="E135" s="20">
        <v>48500</v>
      </c>
      <c r="G135" s="14"/>
      <c r="H135" s="17"/>
      <c r="I135" s="17"/>
    </row>
    <row r="136" spans="1:9" x14ac:dyDescent="0.25">
      <c r="A136" s="4">
        <v>44644</v>
      </c>
      <c r="B136" s="10">
        <v>2203067</v>
      </c>
      <c r="C136" s="11" t="s">
        <v>219</v>
      </c>
      <c r="D136" s="20"/>
      <c r="E136" s="20">
        <v>30100</v>
      </c>
      <c r="G136" s="14"/>
      <c r="H136" s="17"/>
      <c r="I136" s="17"/>
    </row>
    <row r="137" spans="1:9" x14ac:dyDescent="0.25">
      <c r="A137" s="4">
        <v>44644</v>
      </c>
      <c r="B137" s="10">
        <v>2203068</v>
      </c>
      <c r="C137" s="11" t="s">
        <v>220</v>
      </c>
      <c r="D137" s="20">
        <v>86888</v>
      </c>
      <c r="E137" s="20"/>
      <c r="G137" s="14">
        <v>-88</v>
      </c>
      <c r="H137" s="17"/>
      <c r="I137" s="17"/>
    </row>
    <row r="138" spans="1:9" x14ac:dyDescent="0.25">
      <c r="A138" s="4">
        <v>44645</v>
      </c>
      <c r="B138" s="10">
        <v>2203069</v>
      </c>
      <c r="C138" s="11" t="s">
        <v>221</v>
      </c>
      <c r="D138" s="20"/>
      <c r="E138" s="20">
        <v>17000</v>
      </c>
      <c r="G138" s="14"/>
      <c r="H138" s="17"/>
      <c r="I138" s="17"/>
    </row>
    <row r="139" spans="1:9" x14ac:dyDescent="0.25">
      <c r="A139" s="4">
        <v>44645</v>
      </c>
      <c r="B139" s="10">
        <v>2203070</v>
      </c>
      <c r="C139" s="11" t="s">
        <v>222</v>
      </c>
      <c r="D139" s="20"/>
      <c r="E139" s="20">
        <v>60000</v>
      </c>
      <c r="G139" s="14"/>
      <c r="H139" s="17"/>
      <c r="I139" s="17"/>
    </row>
    <row r="140" spans="1:9" x14ac:dyDescent="0.25">
      <c r="A140" s="4">
        <v>44645</v>
      </c>
      <c r="B140" s="10">
        <v>2203071</v>
      </c>
      <c r="C140" s="11" t="s">
        <v>223</v>
      </c>
      <c r="D140" s="20">
        <v>51926</v>
      </c>
      <c r="E140" s="20"/>
      <c r="G140" s="14"/>
      <c r="H140" s="17"/>
      <c r="I140" s="17"/>
    </row>
    <row r="141" spans="1:9" x14ac:dyDescent="0.25">
      <c r="A141" s="4">
        <v>44645</v>
      </c>
      <c r="B141" s="10">
        <v>2203072</v>
      </c>
      <c r="C141" s="11" t="s">
        <v>224</v>
      </c>
      <c r="D141" s="20">
        <v>149997</v>
      </c>
      <c r="E141" s="20"/>
      <c r="G141" s="14">
        <v>3</v>
      </c>
      <c r="H141" s="17"/>
      <c r="I141" s="17"/>
    </row>
    <row r="142" spans="1:9" x14ac:dyDescent="0.25">
      <c r="A142" s="4">
        <v>44646</v>
      </c>
      <c r="B142" s="10">
        <v>2203073</v>
      </c>
      <c r="C142" s="11" t="s">
        <v>225</v>
      </c>
      <c r="D142" s="20">
        <v>36998</v>
      </c>
      <c r="E142" s="20"/>
      <c r="G142" s="14">
        <v>2</v>
      </c>
      <c r="H142" s="17"/>
      <c r="I142" s="17"/>
    </row>
    <row r="143" spans="1:9" x14ac:dyDescent="0.25">
      <c r="A143" s="4">
        <v>44646</v>
      </c>
      <c r="B143" s="10">
        <v>2203074</v>
      </c>
      <c r="C143" s="11" t="s">
        <v>226</v>
      </c>
      <c r="D143" s="20"/>
      <c r="E143" s="20">
        <v>85000</v>
      </c>
      <c r="G143" s="14"/>
      <c r="H143" s="17"/>
      <c r="I143" s="17"/>
    </row>
    <row r="144" spans="1:9" x14ac:dyDescent="0.25">
      <c r="A144" s="4">
        <v>44648</v>
      </c>
      <c r="B144" s="10">
        <v>2203075</v>
      </c>
      <c r="C144" s="11" t="s">
        <v>125</v>
      </c>
      <c r="D144" s="20"/>
      <c r="E144" s="20">
        <v>147500</v>
      </c>
      <c r="G144" s="14"/>
      <c r="H144" s="17"/>
      <c r="I144" s="17"/>
    </row>
    <row r="145" spans="1:9" x14ac:dyDescent="0.25">
      <c r="A145" s="4">
        <v>44648</v>
      </c>
      <c r="B145" s="10">
        <v>2203076</v>
      </c>
      <c r="C145" s="11" t="s">
        <v>228</v>
      </c>
      <c r="D145" s="20"/>
      <c r="E145" s="20">
        <v>7000</v>
      </c>
      <c r="G145" s="14"/>
      <c r="H145" s="17"/>
      <c r="I145" s="17"/>
    </row>
    <row r="146" spans="1:9" x14ac:dyDescent="0.25">
      <c r="A146" s="4">
        <v>44648</v>
      </c>
      <c r="B146" s="10">
        <v>2203077</v>
      </c>
      <c r="C146" s="11" t="s">
        <v>227</v>
      </c>
      <c r="D146" s="20"/>
      <c r="E146" s="20">
        <v>40000</v>
      </c>
      <c r="G146" s="14"/>
      <c r="H146" s="17"/>
      <c r="I146" s="17"/>
    </row>
    <row r="147" spans="1:9" x14ac:dyDescent="0.25">
      <c r="A147" s="4">
        <v>44648</v>
      </c>
      <c r="B147" s="10">
        <v>2203078</v>
      </c>
      <c r="C147" s="11" t="s">
        <v>14</v>
      </c>
      <c r="D147" s="20"/>
      <c r="E147" s="20">
        <v>1500</v>
      </c>
      <c r="G147" s="14"/>
      <c r="H147" s="17"/>
      <c r="I147" s="17"/>
    </row>
    <row r="148" spans="1:9" x14ac:dyDescent="0.25">
      <c r="A148" s="4">
        <v>44648</v>
      </c>
      <c r="B148" s="10">
        <v>2203079</v>
      </c>
      <c r="C148" s="11" t="s">
        <v>229</v>
      </c>
      <c r="D148" s="20">
        <v>34159</v>
      </c>
      <c r="E148" s="20"/>
      <c r="G148" s="14">
        <v>-59</v>
      </c>
      <c r="H148" s="17"/>
      <c r="I148" s="17"/>
    </row>
    <row r="149" spans="1:9" x14ac:dyDescent="0.25">
      <c r="A149" s="4">
        <v>44648</v>
      </c>
      <c r="B149" s="10">
        <v>2203080</v>
      </c>
      <c r="C149" s="11" t="s">
        <v>230</v>
      </c>
      <c r="D149" s="20"/>
      <c r="E149" s="20">
        <v>6000</v>
      </c>
      <c r="G149" s="14"/>
      <c r="H149" s="17"/>
      <c r="I149" s="17"/>
    </row>
    <row r="150" spans="1:9" x14ac:dyDescent="0.25">
      <c r="A150" s="4">
        <v>44649</v>
      </c>
      <c r="B150" s="10">
        <v>2203081</v>
      </c>
      <c r="C150" s="11" t="s">
        <v>231</v>
      </c>
      <c r="D150" s="20">
        <v>179972</v>
      </c>
      <c r="E150" s="20"/>
      <c r="G150" s="14">
        <v>-72</v>
      </c>
      <c r="H150" s="17"/>
      <c r="I150" s="17"/>
    </row>
    <row r="151" spans="1:9" x14ac:dyDescent="0.25">
      <c r="A151" s="4">
        <v>44650</v>
      </c>
      <c r="B151" s="10">
        <v>2203082</v>
      </c>
      <c r="C151" s="11" t="s">
        <v>233</v>
      </c>
      <c r="D151" s="20">
        <v>321239</v>
      </c>
      <c r="E151" s="20"/>
      <c r="G151" s="14"/>
      <c r="H151" s="17"/>
      <c r="I151" s="17"/>
    </row>
    <row r="152" spans="1:9" x14ac:dyDescent="0.25">
      <c r="A152" s="4">
        <v>44650</v>
      </c>
      <c r="B152" s="10">
        <v>2203083</v>
      </c>
      <c r="C152" s="11" t="s">
        <v>232</v>
      </c>
      <c r="D152" s="20"/>
      <c r="E152" s="20">
        <v>200000</v>
      </c>
      <c r="G152" s="14">
        <v>-189</v>
      </c>
      <c r="H152" s="17"/>
      <c r="I152" s="17"/>
    </row>
    <row r="153" spans="1:9" x14ac:dyDescent="0.25">
      <c r="A153" s="4">
        <v>44651</v>
      </c>
      <c r="B153" s="10">
        <v>2203084</v>
      </c>
      <c r="C153" s="11" t="s">
        <v>234</v>
      </c>
      <c r="D153" s="20"/>
      <c r="E153" s="20">
        <v>45000</v>
      </c>
      <c r="G153" s="14"/>
      <c r="H153" s="17"/>
      <c r="I153" s="17"/>
    </row>
    <row r="154" spans="1:9" x14ac:dyDescent="0.25">
      <c r="A154" s="4">
        <v>44651</v>
      </c>
      <c r="B154" s="10">
        <v>2203085</v>
      </c>
      <c r="C154" s="11" t="s">
        <v>235</v>
      </c>
      <c r="D154" s="20"/>
      <c r="E154" s="20">
        <v>15000</v>
      </c>
      <c r="G154" s="14"/>
      <c r="H154" s="17"/>
      <c r="I154" s="17"/>
    </row>
    <row r="155" spans="1:9" x14ac:dyDescent="0.25">
      <c r="A155" s="4">
        <v>44651</v>
      </c>
      <c r="B155" s="10">
        <v>2203086</v>
      </c>
      <c r="C155" s="11" t="s">
        <v>238</v>
      </c>
      <c r="D155" s="20"/>
      <c r="E155" s="20">
        <v>15000</v>
      </c>
      <c r="G155" s="14"/>
      <c r="H155" s="17"/>
      <c r="I155" s="17"/>
    </row>
    <row r="156" spans="1:9" x14ac:dyDescent="0.25">
      <c r="A156" s="4">
        <v>44651</v>
      </c>
      <c r="B156" s="10">
        <v>2203087</v>
      </c>
      <c r="C156" s="11" t="s">
        <v>236</v>
      </c>
      <c r="D156" s="20">
        <v>212441</v>
      </c>
      <c r="E156" s="20"/>
      <c r="G156" s="14">
        <v>-241</v>
      </c>
      <c r="H156" s="17"/>
      <c r="I156" s="17"/>
    </row>
    <row r="157" spans="1:9" x14ac:dyDescent="0.25">
      <c r="A157" s="4">
        <v>44651</v>
      </c>
      <c r="B157" s="10">
        <v>2203088</v>
      </c>
      <c r="C157" s="11" t="s">
        <v>237</v>
      </c>
      <c r="D157" s="20"/>
      <c r="E157" s="20">
        <v>1500</v>
      </c>
      <c r="G157" s="14"/>
      <c r="H157" s="17"/>
      <c r="I157" s="17"/>
    </row>
    <row r="158" spans="1:9" x14ac:dyDescent="0.25">
      <c r="A158" s="4">
        <v>44651</v>
      </c>
      <c r="B158" s="10">
        <v>2203089</v>
      </c>
      <c r="C158" s="11" t="s">
        <v>239</v>
      </c>
      <c r="D158" s="20"/>
      <c r="E158" s="20">
        <v>86000</v>
      </c>
      <c r="G158" s="14"/>
      <c r="H158" s="17"/>
      <c r="I158" s="17"/>
    </row>
    <row r="159" spans="1:9" x14ac:dyDescent="0.25">
      <c r="A159" s="4">
        <v>44651</v>
      </c>
      <c r="B159" s="10">
        <v>2203090</v>
      </c>
      <c r="C159" s="11" t="s">
        <v>252</v>
      </c>
      <c r="D159" s="20"/>
      <c r="E159" s="20">
        <v>50000</v>
      </c>
      <c r="G159" s="14"/>
      <c r="H159" s="17"/>
      <c r="I159" s="17"/>
    </row>
    <row r="160" spans="1:9" x14ac:dyDescent="0.25">
      <c r="A160" s="4"/>
      <c r="B160" s="10"/>
      <c r="C160" s="11"/>
      <c r="D160" s="20"/>
      <c r="E160" s="20"/>
      <c r="G160" s="14"/>
      <c r="H160" s="17"/>
      <c r="I160" s="17"/>
    </row>
    <row r="161" spans="1:9" x14ac:dyDescent="0.25">
      <c r="A161" s="11"/>
      <c r="B161" s="11"/>
      <c r="C161" s="11"/>
      <c r="D161" s="11"/>
      <c r="E161" s="11"/>
      <c r="G161" s="14">
        <v>2920</v>
      </c>
      <c r="H161" s="19"/>
      <c r="I161" s="17"/>
    </row>
    <row r="162" spans="1:9" x14ac:dyDescent="0.25">
      <c r="D162" s="7">
        <f>SUM(D5:D161)</f>
        <v>3856838</v>
      </c>
      <c r="E162" s="7">
        <f>SUM(E5:E161)</f>
        <v>3154628</v>
      </c>
      <c r="I162" s="17"/>
    </row>
    <row r="163" spans="1:9" x14ac:dyDescent="0.25">
      <c r="I163" s="17"/>
    </row>
    <row r="164" spans="1:9" x14ac:dyDescent="0.25">
      <c r="D164" s="15" t="s">
        <v>8</v>
      </c>
      <c r="E164" s="7">
        <f>D162-E162</f>
        <v>702210</v>
      </c>
      <c r="I164" s="17"/>
    </row>
    <row r="165" spans="1:9" x14ac:dyDescent="0.25">
      <c r="G165" s="16" t="s">
        <v>8</v>
      </c>
      <c r="H165" s="7">
        <f>SUM(E164-G161)</f>
        <v>699290</v>
      </c>
      <c r="I165" s="17"/>
    </row>
    <row r="166" spans="1:9" x14ac:dyDescent="0.25">
      <c r="I166" s="17"/>
    </row>
    <row r="167" spans="1:9" x14ac:dyDescent="0.25">
      <c r="B167" s="39"/>
      <c r="C167" s="37"/>
      <c r="E167" s="38"/>
      <c r="F167" s="36"/>
      <c r="I167" s="17"/>
    </row>
    <row r="168" spans="1:9" x14ac:dyDescent="0.25">
      <c r="B168" s="39"/>
      <c r="C168" s="37"/>
      <c r="E168" s="38"/>
      <c r="F168" s="36"/>
      <c r="I168" s="17"/>
    </row>
    <row r="169" spans="1:9" x14ac:dyDescent="0.25">
      <c r="B169" s="39"/>
      <c r="C169" s="37"/>
      <c r="E169" s="38"/>
      <c r="F169" s="36"/>
      <c r="I169" s="17"/>
    </row>
    <row r="170" spans="1:9" x14ac:dyDescent="0.25">
      <c r="B170" s="39"/>
      <c r="C170" s="37"/>
      <c r="E170" s="38"/>
      <c r="F170" s="36"/>
      <c r="I170" s="17"/>
    </row>
    <row r="171" spans="1:9" x14ac:dyDescent="0.25">
      <c r="B171" s="39"/>
      <c r="C171" s="37"/>
      <c r="E171" s="38"/>
      <c r="F171" s="36"/>
      <c r="I171" s="17"/>
    </row>
    <row r="172" spans="1:9" x14ac:dyDescent="0.25">
      <c r="B172" s="39"/>
      <c r="C172" s="37"/>
      <c r="E172" s="38"/>
      <c r="F172" s="36"/>
      <c r="I172" s="17"/>
    </row>
    <row r="173" spans="1:9" x14ac:dyDescent="0.25">
      <c r="B173" s="39"/>
      <c r="C173" s="37"/>
      <c r="E173" s="38"/>
      <c r="F173" s="36"/>
      <c r="I173" s="17"/>
    </row>
    <row r="174" spans="1:9" x14ac:dyDescent="0.25">
      <c r="B174" s="39"/>
      <c r="C174" s="37"/>
      <c r="E174" s="38"/>
      <c r="F174" s="36"/>
      <c r="I174" s="17"/>
    </row>
    <row r="175" spans="1:9" x14ac:dyDescent="0.25">
      <c r="B175" s="39"/>
      <c r="C175" s="37"/>
      <c r="E175" s="38"/>
      <c r="F175" s="36"/>
      <c r="I175" s="17"/>
    </row>
    <row r="176" spans="1:9" x14ac:dyDescent="0.25">
      <c r="B176" s="39"/>
      <c r="C176" s="37"/>
      <c r="E176" s="38"/>
      <c r="F176" s="36"/>
      <c r="I176" s="17"/>
    </row>
    <row r="177" spans="2:9" x14ac:dyDescent="0.25">
      <c r="B177" s="39"/>
      <c r="C177" s="37"/>
      <c r="E177" s="38"/>
      <c r="F177" s="36"/>
      <c r="I177" s="17"/>
    </row>
    <row r="178" spans="2:9" x14ac:dyDescent="0.25">
      <c r="B178" s="39"/>
      <c r="C178" s="37"/>
      <c r="E178" s="38"/>
      <c r="F178" s="36"/>
      <c r="I178" s="17"/>
    </row>
    <row r="179" spans="2:9" x14ac:dyDescent="0.25">
      <c r="B179" s="39"/>
      <c r="C179" s="37"/>
      <c r="E179" s="38"/>
      <c r="F179" s="36"/>
      <c r="I179" s="17"/>
    </row>
    <row r="180" spans="2:9" x14ac:dyDescent="0.25">
      <c r="B180" s="39"/>
      <c r="C180" s="37"/>
      <c r="E180" s="38"/>
      <c r="F180" s="36"/>
      <c r="I180" s="17"/>
    </row>
    <row r="181" spans="2:9" x14ac:dyDescent="0.25">
      <c r="B181" s="39"/>
      <c r="C181" s="37"/>
      <c r="E181" s="38"/>
      <c r="F181" s="36"/>
      <c r="I181" s="17"/>
    </row>
    <row r="182" spans="2:9" x14ac:dyDescent="0.25">
      <c r="B182" s="39"/>
      <c r="C182" s="37"/>
      <c r="E182" s="38"/>
      <c r="F182" s="36"/>
      <c r="I182" s="17"/>
    </row>
    <row r="183" spans="2:9" x14ac:dyDescent="0.25">
      <c r="B183" s="39"/>
      <c r="C183" s="37"/>
      <c r="E183" s="38"/>
      <c r="F183" s="36"/>
      <c r="I183" s="17"/>
    </row>
    <row r="184" spans="2:9" x14ac:dyDescent="0.25">
      <c r="B184" s="39"/>
      <c r="C184" s="37"/>
      <c r="E184" s="38"/>
      <c r="F184" s="36"/>
      <c r="I184" s="17"/>
    </row>
    <row r="185" spans="2:9" x14ac:dyDescent="0.25">
      <c r="B185" s="39"/>
      <c r="C185" s="37"/>
      <c r="E185" s="38"/>
      <c r="F185" s="36"/>
      <c r="I185" s="17"/>
    </row>
    <row r="186" spans="2:9" x14ac:dyDescent="0.25">
      <c r="B186" s="39"/>
      <c r="C186" s="37"/>
      <c r="E186" s="38"/>
      <c r="F186" s="36"/>
      <c r="I186" s="17"/>
    </row>
    <row r="187" spans="2:9" x14ac:dyDescent="0.25">
      <c r="B187" s="39"/>
      <c r="C187" s="37"/>
      <c r="E187" s="38"/>
      <c r="F187" s="36"/>
      <c r="I187" s="17"/>
    </row>
    <row r="188" spans="2:9" x14ac:dyDescent="0.25">
      <c r="B188" s="40"/>
    </row>
    <row r="189" spans="2:9" x14ac:dyDescent="0.25">
      <c r="B189" s="40"/>
      <c r="H189" s="19"/>
      <c r="I189" s="19"/>
    </row>
    <row r="190" spans="2:9" x14ac:dyDescent="0.25">
      <c r="E190" s="17"/>
      <c r="F190" s="17"/>
    </row>
    <row r="192" spans="2:9" x14ac:dyDescent="0.25">
      <c r="E192" s="34"/>
      <c r="F192" s="17"/>
    </row>
    <row r="193" spans="8:9" x14ac:dyDescent="0.25">
      <c r="H193" s="41"/>
      <c r="I193" s="17"/>
    </row>
  </sheetData>
  <pageMargins left="0.08" right="0.2" top="0.24" bottom="0.1" header="0.2" footer="0.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160"/>
  <sheetViews>
    <sheetView topLeftCell="A67" workbookViewId="0">
      <selection activeCell="F23" sqref="F23"/>
    </sheetView>
  </sheetViews>
  <sheetFormatPr baseColWidth="10" defaultRowHeight="15" x14ac:dyDescent="0.25"/>
  <cols>
    <col min="3" max="3" width="59.7109375" customWidth="1"/>
    <col min="4" max="4" width="13.5703125" customWidth="1"/>
    <col min="6" max="6" width="11.85546875" bestFit="1" customWidth="1"/>
    <col min="7" max="7" width="20.42578125" customWidth="1"/>
  </cols>
  <sheetData>
    <row r="3" spans="1:9" x14ac:dyDescent="0.25">
      <c r="A3" s="1" t="s">
        <v>0</v>
      </c>
      <c r="B3" s="2" t="s">
        <v>1</v>
      </c>
      <c r="C3" s="1" t="s">
        <v>2</v>
      </c>
      <c r="D3" s="3" t="s">
        <v>3</v>
      </c>
      <c r="E3" s="3" t="s">
        <v>4</v>
      </c>
      <c r="G3" s="3" t="s">
        <v>5</v>
      </c>
      <c r="H3" s="18"/>
    </row>
    <row r="4" spans="1:9" x14ac:dyDescent="0.25">
      <c r="A4" s="4"/>
      <c r="B4" s="5"/>
      <c r="C4" s="6" t="s">
        <v>164</v>
      </c>
      <c r="D4" s="7">
        <f>MARS!E164</f>
        <v>702210</v>
      </c>
      <c r="E4" s="8"/>
      <c r="G4" s="9"/>
      <c r="H4" s="17"/>
      <c r="I4" s="18"/>
    </row>
    <row r="5" spans="1:9" x14ac:dyDescent="0.25">
      <c r="A5" s="4">
        <v>44652</v>
      </c>
      <c r="B5" s="10">
        <v>2204001</v>
      </c>
      <c r="C5" s="11" t="s">
        <v>62</v>
      </c>
      <c r="D5" s="20"/>
      <c r="E5" s="21">
        <v>2000</v>
      </c>
      <c r="G5" s="11"/>
      <c r="H5" s="17"/>
      <c r="I5" s="17"/>
    </row>
    <row r="6" spans="1:9" x14ac:dyDescent="0.25">
      <c r="A6" s="4">
        <v>44652</v>
      </c>
      <c r="B6" s="10">
        <v>2204002</v>
      </c>
      <c r="C6" s="11" t="s">
        <v>243</v>
      </c>
      <c r="D6" s="20"/>
      <c r="E6" s="21">
        <v>3640</v>
      </c>
      <c r="G6" s="14"/>
      <c r="H6" s="17"/>
      <c r="I6" s="17"/>
    </row>
    <row r="7" spans="1:9" x14ac:dyDescent="0.25">
      <c r="A7" s="4">
        <v>44652</v>
      </c>
      <c r="B7" s="10">
        <v>2204003</v>
      </c>
      <c r="C7" s="11" t="s">
        <v>241</v>
      </c>
      <c r="D7" s="20">
        <v>106535</v>
      </c>
      <c r="E7" s="21"/>
      <c r="G7" s="14">
        <v>-185</v>
      </c>
      <c r="H7" s="17"/>
    </row>
    <row r="8" spans="1:9" x14ac:dyDescent="0.25">
      <c r="A8" s="4">
        <v>44652</v>
      </c>
      <c r="B8" s="10">
        <v>2204004</v>
      </c>
      <c r="C8" s="11" t="s">
        <v>212</v>
      </c>
      <c r="D8" s="20"/>
      <c r="E8" s="21">
        <v>1000</v>
      </c>
      <c r="G8" s="14"/>
      <c r="H8" s="17"/>
      <c r="I8" s="17"/>
    </row>
    <row r="9" spans="1:9" x14ac:dyDescent="0.25">
      <c r="A9" s="4">
        <v>44653</v>
      </c>
      <c r="B9" s="10">
        <v>2204005</v>
      </c>
      <c r="C9" s="11" t="s">
        <v>242</v>
      </c>
      <c r="D9" s="20">
        <v>1770</v>
      </c>
      <c r="E9" s="21"/>
      <c r="G9" s="14">
        <v>-70</v>
      </c>
      <c r="H9" s="17"/>
      <c r="I9" s="17"/>
    </row>
    <row r="10" spans="1:9" x14ac:dyDescent="0.25">
      <c r="A10" s="4">
        <v>44655</v>
      </c>
      <c r="B10" s="10">
        <v>2204006</v>
      </c>
      <c r="C10" s="11" t="s">
        <v>216</v>
      </c>
      <c r="D10" s="20"/>
      <c r="E10" s="21">
        <v>22500</v>
      </c>
      <c r="G10" s="14"/>
      <c r="H10" s="17"/>
      <c r="I10" s="17"/>
    </row>
    <row r="11" spans="1:9" x14ac:dyDescent="0.25">
      <c r="A11" s="4">
        <v>44655</v>
      </c>
      <c r="B11" s="10">
        <v>2204007</v>
      </c>
      <c r="C11" s="11" t="s">
        <v>244</v>
      </c>
      <c r="D11" s="20"/>
      <c r="E11" s="21">
        <v>55000</v>
      </c>
      <c r="G11" s="14"/>
      <c r="H11" s="17"/>
      <c r="I11" s="17"/>
    </row>
    <row r="12" spans="1:9" x14ac:dyDescent="0.25">
      <c r="A12" s="4">
        <v>44655</v>
      </c>
      <c r="B12" s="10">
        <v>2204008</v>
      </c>
      <c r="C12" s="11" t="s">
        <v>317</v>
      </c>
      <c r="D12" s="20"/>
      <c r="E12" s="21">
        <v>95300</v>
      </c>
      <c r="G12" s="14"/>
      <c r="H12" s="17"/>
      <c r="I12" s="17"/>
    </row>
    <row r="13" spans="1:9" x14ac:dyDescent="0.25">
      <c r="A13" s="4">
        <v>44655</v>
      </c>
      <c r="B13" s="10">
        <v>2204009</v>
      </c>
      <c r="C13" s="11" t="s">
        <v>245</v>
      </c>
      <c r="D13" s="20"/>
      <c r="E13" s="21">
        <v>3500</v>
      </c>
      <c r="G13" s="14"/>
      <c r="H13" s="17"/>
      <c r="I13" s="17"/>
    </row>
    <row r="14" spans="1:9" x14ac:dyDescent="0.25">
      <c r="A14" s="4">
        <v>44655</v>
      </c>
      <c r="B14" s="10">
        <v>2204010</v>
      </c>
      <c r="C14" s="22" t="s">
        <v>246</v>
      </c>
      <c r="D14" s="20"/>
      <c r="E14" s="21">
        <v>3000</v>
      </c>
      <c r="G14" s="11"/>
      <c r="H14" s="17"/>
      <c r="I14" s="17"/>
    </row>
    <row r="15" spans="1:9" x14ac:dyDescent="0.25">
      <c r="A15" s="4">
        <v>44655</v>
      </c>
      <c r="B15" s="31">
        <v>2204011</v>
      </c>
      <c r="C15" s="11" t="s">
        <v>247</v>
      </c>
      <c r="D15" s="20">
        <v>67605</v>
      </c>
      <c r="E15" s="21"/>
      <c r="G15" s="11"/>
      <c r="H15" s="17"/>
    </row>
    <row r="16" spans="1:9" x14ac:dyDescent="0.25">
      <c r="A16" s="4">
        <v>44656</v>
      </c>
      <c r="B16" s="10">
        <v>2204012</v>
      </c>
      <c r="C16" s="11" t="s">
        <v>248</v>
      </c>
      <c r="D16" s="20">
        <v>27000</v>
      </c>
      <c r="E16" s="20"/>
      <c r="G16" s="14"/>
      <c r="H16" s="17"/>
      <c r="I16" s="17"/>
    </row>
    <row r="17" spans="1:9" x14ac:dyDescent="0.25">
      <c r="A17" s="4">
        <v>44657</v>
      </c>
      <c r="B17" s="10">
        <v>2204013</v>
      </c>
      <c r="C17" s="11" t="s">
        <v>249</v>
      </c>
      <c r="D17" s="20">
        <v>50625</v>
      </c>
      <c r="E17" s="20"/>
      <c r="G17" s="14">
        <v>-25</v>
      </c>
      <c r="H17" s="17"/>
      <c r="I17" s="17"/>
    </row>
    <row r="18" spans="1:9" x14ac:dyDescent="0.25">
      <c r="A18" s="4">
        <v>44658</v>
      </c>
      <c r="B18" s="10">
        <v>2204014</v>
      </c>
      <c r="C18" s="11" t="s">
        <v>250</v>
      </c>
      <c r="D18" s="20"/>
      <c r="E18" s="20">
        <v>32000</v>
      </c>
      <c r="G18" s="14"/>
      <c r="H18" s="17"/>
      <c r="I18" s="17"/>
    </row>
    <row r="19" spans="1:9" x14ac:dyDescent="0.25">
      <c r="A19" s="4">
        <v>44658</v>
      </c>
      <c r="B19" s="10">
        <v>2204015</v>
      </c>
      <c r="C19" s="11" t="s">
        <v>251</v>
      </c>
      <c r="D19" s="20"/>
      <c r="E19" s="20">
        <v>25000</v>
      </c>
      <c r="G19" s="14"/>
      <c r="H19" s="17"/>
      <c r="I19" s="17"/>
    </row>
    <row r="20" spans="1:9" x14ac:dyDescent="0.25">
      <c r="A20" s="4">
        <v>44658</v>
      </c>
      <c r="B20" s="10">
        <v>2204016</v>
      </c>
      <c r="C20" s="11" t="s">
        <v>257</v>
      </c>
      <c r="D20" s="20"/>
      <c r="E20" s="20">
        <v>19000</v>
      </c>
      <c r="G20" s="14"/>
      <c r="H20" s="17"/>
      <c r="I20" s="17"/>
    </row>
    <row r="21" spans="1:9" x14ac:dyDescent="0.25">
      <c r="A21" s="4">
        <v>44658</v>
      </c>
      <c r="B21" s="10">
        <v>2204017</v>
      </c>
      <c r="C21" s="11" t="s">
        <v>253</v>
      </c>
      <c r="D21" s="20">
        <v>6956</v>
      </c>
      <c r="E21" s="20"/>
      <c r="G21" s="14">
        <v>-6</v>
      </c>
      <c r="H21" s="17"/>
      <c r="I21" s="17"/>
    </row>
    <row r="22" spans="1:9" x14ac:dyDescent="0.25">
      <c r="A22" s="4">
        <v>44659</v>
      </c>
      <c r="B22" s="10">
        <v>2204018</v>
      </c>
      <c r="C22" s="11" t="s">
        <v>254</v>
      </c>
      <c r="D22" s="20"/>
      <c r="E22" s="20">
        <v>4500</v>
      </c>
      <c r="G22" s="14"/>
      <c r="H22" s="17"/>
      <c r="I22" s="17"/>
    </row>
    <row r="23" spans="1:9" x14ac:dyDescent="0.25">
      <c r="A23" s="4">
        <v>44659</v>
      </c>
      <c r="B23" s="10">
        <v>2204019</v>
      </c>
      <c r="C23" s="11" t="s">
        <v>255</v>
      </c>
      <c r="D23" s="20"/>
      <c r="E23" s="20">
        <v>19300</v>
      </c>
      <c r="F23" s="70">
        <v>30000</v>
      </c>
      <c r="G23" s="14"/>
      <c r="H23" s="17"/>
      <c r="I23" s="17"/>
    </row>
    <row r="24" spans="1:9" x14ac:dyDescent="0.25">
      <c r="A24" s="4">
        <v>44659</v>
      </c>
      <c r="B24" s="10">
        <v>2204020</v>
      </c>
      <c r="C24" s="11" t="s">
        <v>256</v>
      </c>
      <c r="D24" s="20"/>
      <c r="E24" s="20">
        <v>78000</v>
      </c>
      <c r="G24" s="14"/>
      <c r="H24" s="17"/>
      <c r="I24" s="17"/>
    </row>
    <row r="25" spans="1:9" x14ac:dyDescent="0.25">
      <c r="A25" s="4">
        <v>44659</v>
      </c>
      <c r="B25" s="10">
        <v>2204021</v>
      </c>
      <c r="C25" s="11" t="s">
        <v>258</v>
      </c>
      <c r="D25" s="20"/>
      <c r="E25" s="20">
        <v>3650</v>
      </c>
      <c r="G25" s="14"/>
      <c r="H25" s="17"/>
      <c r="I25" s="17"/>
    </row>
    <row r="26" spans="1:9" x14ac:dyDescent="0.25">
      <c r="A26" s="4">
        <v>44659</v>
      </c>
      <c r="B26" s="10">
        <v>2204022</v>
      </c>
      <c r="C26" s="11" t="s">
        <v>62</v>
      </c>
      <c r="D26" s="20"/>
      <c r="E26" s="20">
        <v>2000</v>
      </c>
      <c r="G26" s="14"/>
      <c r="H26" s="17"/>
      <c r="I26" s="17"/>
    </row>
    <row r="27" spans="1:9" x14ac:dyDescent="0.25">
      <c r="A27" s="4">
        <v>44659</v>
      </c>
      <c r="B27" s="10">
        <v>2204023</v>
      </c>
      <c r="C27" s="11" t="s">
        <v>186</v>
      </c>
      <c r="D27" s="20"/>
      <c r="E27" s="20">
        <v>42000</v>
      </c>
      <c r="G27" s="14"/>
      <c r="H27" s="17"/>
      <c r="I27" s="17"/>
    </row>
    <row r="28" spans="1:9" x14ac:dyDescent="0.25">
      <c r="A28" s="4">
        <v>44659</v>
      </c>
      <c r="B28" s="10">
        <v>2204024</v>
      </c>
      <c r="C28" s="11" t="s">
        <v>108</v>
      </c>
      <c r="D28" s="20"/>
      <c r="E28" s="20">
        <v>42931</v>
      </c>
      <c r="G28" s="14"/>
      <c r="H28" s="17"/>
      <c r="I28" s="17"/>
    </row>
    <row r="29" spans="1:9" x14ac:dyDescent="0.25">
      <c r="A29" s="4">
        <v>44660</v>
      </c>
      <c r="B29" s="10">
        <v>2204025</v>
      </c>
      <c r="C29" s="11" t="s">
        <v>259</v>
      </c>
      <c r="D29" s="20">
        <v>12136</v>
      </c>
      <c r="E29" s="20"/>
      <c r="G29" s="14">
        <v>-36</v>
      </c>
      <c r="H29" s="17"/>
      <c r="I29" s="17"/>
    </row>
    <row r="30" spans="1:9" x14ac:dyDescent="0.25">
      <c r="A30" s="4">
        <v>44660</v>
      </c>
      <c r="B30" s="10">
        <v>2204026</v>
      </c>
      <c r="C30" s="11" t="s">
        <v>260</v>
      </c>
      <c r="D30" s="20"/>
      <c r="E30" s="20">
        <v>10000</v>
      </c>
      <c r="G30" s="14"/>
      <c r="H30" s="17"/>
      <c r="I30" s="17"/>
    </row>
    <row r="31" spans="1:9" x14ac:dyDescent="0.25">
      <c r="A31" s="4">
        <v>44662</v>
      </c>
      <c r="B31" s="10">
        <v>2204027</v>
      </c>
      <c r="C31" s="11" t="s">
        <v>110</v>
      </c>
      <c r="D31" s="20"/>
      <c r="E31" s="20">
        <v>20000</v>
      </c>
      <c r="G31" s="14"/>
      <c r="H31" s="17"/>
      <c r="I31" s="17"/>
    </row>
    <row r="32" spans="1:9" x14ac:dyDescent="0.25">
      <c r="A32" s="4">
        <v>44662</v>
      </c>
      <c r="B32" s="10">
        <v>2204028</v>
      </c>
      <c r="C32" s="11" t="s">
        <v>261</v>
      </c>
      <c r="D32" s="20"/>
      <c r="E32" s="20">
        <v>10000</v>
      </c>
      <c r="G32" s="14"/>
      <c r="H32" s="17"/>
      <c r="I32" s="17"/>
    </row>
    <row r="33" spans="1:9" x14ac:dyDescent="0.25">
      <c r="A33" s="4">
        <v>44662</v>
      </c>
      <c r="B33" s="10">
        <v>2204029</v>
      </c>
      <c r="C33" s="11" t="s">
        <v>262</v>
      </c>
      <c r="D33" s="20">
        <v>92518</v>
      </c>
      <c r="E33" s="20"/>
      <c r="G33" s="14">
        <v>-18</v>
      </c>
      <c r="H33" s="17"/>
      <c r="I33" s="17"/>
    </row>
    <row r="34" spans="1:9" x14ac:dyDescent="0.25">
      <c r="A34" s="4">
        <v>44663</v>
      </c>
      <c r="B34" s="10">
        <v>2204030</v>
      </c>
      <c r="C34" s="11" t="s">
        <v>263</v>
      </c>
      <c r="D34" s="20"/>
      <c r="E34" s="20">
        <v>6000</v>
      </c>
      <c r="G34" s="14"/>
      <c r="H34" s="17"/>
      <c r="I34" s="17"/>
    </row>
    <row r="35" spans="1:9" x14ac:dyDescent="0.25">
      <c r="A35" s="4">
        <v>44663</v>
      </c>
      <c r="B35" s="10">
        <v>2204031</v>
      </c>
      <c r="C35" s="11" t="s">
        <v>264</v>
      </c>
      <c r="D35" s="20"/>
      <c r="E35" s="20">
        <v>49000</v>
      </c>
      <c r="G35" s="14"/>
      <c r="H35" s="17"/>
      <c r="I35" s="17"/>
    </row>
    <row r="36" spans="1:9" x14ac:dyDescent="0.25">
      <c r="A36" s="4">
        <v>44663</v>
      </c>
      <c r="B36" s="10">
        <v>2204032</v>
      </c>
      <c r="C36" s="11" t="s">
        <v>238</v>
      </c>
      <c r="D36" s="20"/>
      <c r="E36" s="20">
        <v>20000</v>
      </c>
      <c r="G36" s="14"/>
      <c r="H36" s="17"/>
      <c r="I36" s="17"/>
    </row>
    <row r="37" spans="1:9" x14ac:dyDescent="0.25">
      <c r="A37" s="4">
        <v>44663</v>
      </c>
      <c r="B37" s="10">
        <v>2204033</v>
      </c>
      <c r="C37" s="11" t="s">
        <v>265</v>
      </c>
      <c r="D37" s="20"/>
      <c r="E37" s="20">
        <v>9400</v>
      </c>
      <c r="G37" s="14"/>
      <c r="H37" s="17"/>
      <c r="I37" s="17"/>
    </row>
    <row r="38" spans="1:9" x14ac:dyDescent="0.25">
      <c r="A38" s="4">
        <v>44663</v>
      </c>
      <c r="B38" s="10">
        <v>2204034</v>
      </c>
      <c r="C38" s="11" t="s">
        <v>266</v>
      </c>
      <c r="D38" s="20"/>
      <c r="E38" s="20">
        <v>30000</v>
      </c>
      <c r="G38" s="14"/>
      <c r="H38" s="17"/>
      <c r="I38" s="17"/>
    </row>
    <row r="39" spans="1:9" x14ac:dyDescent="0.25">
      <c r="A39" s="4">
        <v>44663</v>
      </c>
      <c r="B39" s="10">
        <v>2204035</v>
      </c>
      <c r="C39" s="11" t="s">
        <v>267</v>
      </c>
      <c r="D39" s="20">
        <v>5617</v>
      </c>
      <c r="E39" s="20"/>
      <c r="G39" s="14">
        <v>-17</v>
      </c>
      <c r="H39" s="17"/>
      <c r="I39" s="17"/>
    </row>
    <row r="40" spans="1:9" x14ac:dyDescent="0.25">
      <c r="A40" s="4">
        <v>44663</v>
      </c>
      <c r="B40" s="10">
        <v>2204036</v>
      </c>
      <c r="C40" s="11" t="s">
        <v>268</v>
      </c>
      <c r="D40" s="20"/>
      <c r="E40" s="20">
        <v>25000</v>
      </c>
      <c r="G40" s="14"/>
      <c r="H40" s="17"/>
      <c r="I40" s="17"/>
    </row>
    <row r="41" spans="1:9" x14ac:dyDescent="0.25">
      <c r="A41" s="4">
        <v>44663</v>
      </c>
      <c r="B41" s="10">
        <v>2204037</v>
      </c>
      <c r="C41" s="11" t="s">
        <v>269</v>
      </c>
      <c r="D41" s="20"/>
      <c r="E41" s="20">
        <v>20000</v>
      </c>
      <c r="G41" s="14"/>
      <c r="H41" s="17"/>
      <c r="I41" s="17"/>
    </row>
    <row r="42" spans="1:9" x14ac:dyDescent="0.25">
      <c r="A42" s="4">
        <v>44663</v>
      </c>
      <c r="B42" s="10">
        <v>2204038</v>
      </c>
      <c r="C42" s="11" t="s">
        <v>270</v>
      </c>
      <c r="D42" s="20"/>
      <c r="E42" s="20">
        <v>1200</v>
      </c>
      <c r="G42" s="14"/>
      <c r="H42" s="17"/>
      <c r="I42" s="17"/>
    </row>
    <row r="43" spans="1:9" x14ac:dyDescent="0.25">
      <c r="A43" s="4">
        <v>44664</v>
      </c>
      <c r="B43" s="10">
        <v>2204039</v>
      </c>
      <c r="C43" s="11" t="s">
        <v>271</v>
      </c>
      <c r="D43" s="20"/>
      <c r="E43" s="20">
        <v>15000</v>
      </c>
      <c r="G43" s="14"/>
      <c r="H43" s="17"/>
      <c r="I43" s="17"/>
    </row>
    <row r="44" spans="1:9" x14ac:dyDescent="0.25">
      <c r="A44" s="4">
        <v>44664</v>
      </c>
      <c r="B44" s="10">
        <v>2204040</v>
      </c>
      <c r="C44" s="11" t="s">
        <v>272</v>
      </c>
      <c r="D44" s="20"/>
      <c r="E44" s="20">
        <v>18000</v>
      </c>
      <c r="F44" s="20"/>
      <c r="G44" s="14"/>
      <c r="H44" s="17"/>
      <c r="I44" s="17"/>
    </row>
    <row r="45" spans="1:9" x14ac:dyDescent="0.25">
      <c r="A45" s="4">
        <v>44664</v>
      </c>
      <c r="B45" s="10">
        <v>2204041</v>
      </c>
      <c r="C45" s="11" t="s">
        <v>273</v>
      </c>
      <c r="D45" s="20">
        <v>125811</v>
      </c>
      <c r="E45" s="20"/>
      <c r="G45" s="14">
        <v>-61</v>
      </c>
      <c r="H45" s="17"/>
      <c r="I45" s="17"/>
    </row>
    <row r="46" spans="1:9" x14ac:dyDescent="0.25">
      <c r="A46" s="4">
        <v>44665</v>
      </c>
      <c r="B46" s="10">
        <v>2204042</v>
      </c>
      <c r="C46" s="11" t="s">
        <v>274</v>
      </c>
      <c r="D46" s="20">
        <v>47890</v>
      </c>
      <c r="E46" s="20"/>
      <c r="G46" s="14">
        <v>110</v>
      </c>
      <c r="H46" s="17"/>
      <c r="I46" s="17"/>
    </row>
    <row r="47" spans="1:9" x14ac:dyDescent="0.25">
      <c r="A47" s="4">
        <v>44665</v>
      </c>
      <c r="B47" s="10">
        <v>2204043</v>
      </c>
      <c r="C47" s="11" t="s">
        <v>275</v>
      </c>
      <c r="D47" s="20"/>
      <c r="E47" s="20">
        <v>5000</v>
      </c>
      <c r="G47" s="14"/>
      <c r="H47" s="17"/>
      <c r="I47" s="17"/>
    </row>
    <row r="48" spans="1:9" x14ac:dyDescent="0.25">
      <c r="A48" s="4">
        <v>44665</v>
      </c>
      <c r="B48" s="10">
        <v>2204044</v>
      </c>
      <c r="C48" s="11" t="s">
        <v>276</v>
      </c>
      <c r="D48" s="20">
        <v>443303</v>
      </c>
      <c r="E48" s="20"/>
      <c r="G48" s="14">
        <v>-3</v>
      </c>
      <c r="H48" s="17"/>
      <c r="I48" s="17"/>
    </row>
    <row r="49" spans="1:9" x14ac:dyDescent="0.25">
      <c r="A49" s="4">
        <v>44665</v>
      </c>
      <c r="B49" s="10">
        <v>2204045</v>
      </c>
      <c r="C49" s="11" t="s">
        <v>207</v>
      </c>
      <c r="D49" s="20"/>
      <c r="E49" s="20">
        <v>50000</v>
      </c>
      <c r="G49" s="14"/>
      <c r="H49" s="17"/>
      <c r="I49" s="17"/>
    </row>
    <row r="50" spans="1:9" x14ac:dyDescent="0.25">
      <c r="A50" s="4">
        <v>44666</v>
      </c>
      <c r="B50" s="10">
        <v>2204046</v>
      </c>
      <c r="C50" s="11" t="s">
        <v>277</v>
      </c>
      <c r="D50" s="20"/>
      <c r="E50" s="20">
        <v>25000</v>
      </c>
      <c r="G50" s="14"/>
      <c r="H50" s="17"/>
      <c r="I50" s="17"/>
    </row>
    <row r="51" spans="1:9" x14ac:dyDescent="0.25">
      <c r="A51" s="4">
        <v>44666</v>
      </c>
      <c r="B51" s="10">
        <v>2204047</v>
      </c>
      <c r="C51" s="11" t="s">
        <v>278</v>
      </c>
      <c r="D51" s="20"/>
      <c r="E51" s="20">
        <v>600000</v>
      </c>
      <c r="G51" s="14"/>
      <c r="H51" s="17"/>
      <c r="I51" s="17"/>
    </row>
    <row r="52" spans="1:9" x14ac:dyDescent="0.25">
      <c r="A52" s="4">
        <v>44666</v>
      </c>
      <c r="B52" s="10">
        <v>2204048</v>
      </c>
      <c r="C52" s="11" t="s">
        <v>279</v>
      </c>
      <c r="D52" s="20"/>
      <c r="E52" s="20">
        <v>78000</v>
      </c>
      <c r="G52" s="14"/>
      <c r="H52" s="17"/>
      <c r="I52" s="17"/>
    </row>
    <row r="53" spans="1:9" x14ac:dyDescent="0.25">
      <c r="A53" s="4">
        <v>44670</v>
      </c>
      <c r="B53" s="10">
        <v>2204049</v>
      </c>
      <c r="C53" s="11" t="s">
        <v>275</v>
      </c>
      <c r="D53" s="20"/>
      <c r="E53" s="20">
        <v>10000</v>
      </c>
      <c r="G53" s="14"/>
      <c r="H53" s="17"/>
      <c r="I53" s="17"/>
    </row>
    <row r="54" spans="1:9" x14ac:dyDescent="0.25">
      <c r="A54" s="4">
        <v>44670</v>
      </c>
      <c r="B54" s="10">
        <v>2204050</v>
      </c>
      <c r="C54" s="11" t="s">
        <v>280</v>
      </c>
      <c r="D54" s="20"/>
      <c r="E54" s="20">
        <v>10500</v>
      </c>
      <c r="G54" s="14"/>
      <c r="H54" s="17"/>
      <c r="I54" s="17"/>
    </row>
    <row r="55" spans="1:9" x14ac:dyDescent="0.25">
      <c r="A55" s="4">
        <v>44670</v>
      </c>
      <c r="B55" s="10">
        <v>2204051</v>
      </c>
      <c r="C55" s="11" t="s">
        <v>281</v>
      </c>
      <c r="D55" s="20">
        <v>42373</v>
      </c>
      <c r="E55" s="20"/>
      <c r="G55" s="14">
        <v>-23</v>
      </c>
      <c r="H55" s="17"/>
      <c r="I55" s="17"/>
    </row>
    <row r="56" spans="1:9" x14ac:dyDescent="0.25">
      <c r="A56" s="4">
        <v>44671</v>
      </c>
      <c r="B56" s="10">
        <v>2204052</v>
      </c>
      <c r="C56" s="11" t="s">
        <v>282</v>
      </c>
      <c r="D56" s="20">
        <v>117243</v>
      </c>
      <c r="E56" s="20"/>
      <c r="G56" s="14">
        <v>7</v>
      </c>
      <c r="H56" s="17"/>
      <c r="I56" s="17"/>
    </row>
    <row r="57" spans="1:9" x14ac:dyDescent="0.25">
      <c r="A57" s="4">
        <v>44672</v>
      </c>
      <c r="B57" s="10">
        <v>2204053</v>
      </c>
      <c r="C57" s="11" t="s">
        <v>238</v>
      </c>
      <c r="D57" s="20"/>
      <c r="E57" s="20">
        <v>50100</v>
      </c>
      <c r="G57" s="14"/>
      <c r="H57" s="17"/>
      <c r="I57" s="17"/>
    </row>
    <row r="58" spans="1:9" x14ac:dyDescent="0.25">
      <c r="A58" s="4">
        <v>44672</v>
      </c>
      <c r="B58" s="10">
        <v>2204054</v>
      </c>
      <c r="C58" s="11" t="s">
        <v>283</v>
      </c>
      <c r="D58" s="20"/>
      <c r="E58" s="20">
        <v>5000</v>
      </c>
      <c r="G58" s="14"/>
      <c r="H58" s="17"/>
      <c r="I58" s="17"/>
    </row>
    <row r="59" spans="1:9" x14ac:dyDescent="0.25">
      <c r="A59" s="4">
        <v>44672</v>
      </c>
      <c r="B59" s="10">
        <v>2204055</v>
      </c>
      <c r="C59" s="11" t="s">
        <v>284</v>
      </c>
      <c r="D59" s="20"/>
      <c r="E59" s="20">
        <v>15000</v>
      </c>
      <c r="G59" s="14"/>
      <c r="H59" s="17"/>
      <c r="I59" s="17"/>
    </row>
    <row r="60" spans="1:9" x14ac:dyDescent="0.25">
      <c r="A60" s="4">
        <v>44672</v>
      </c>
      <c r="B60" s="10">
        <v>2204056</v>
      </c>
      <c r="C60" s="11" t="s">
        <v>212</v>
      </c>
      <c r="D60" s="20"/>
      <c r="E60" s="20">
        <v>2000</v>
      </c>
      <c r="G60" s="14"/>
      <c r="H60" s="17"/>
      <c r="I60" s="17"/>
    </row>
    <row r="61" spans="1:9" x14ac:dyDescent="0.25">
      <c r="A61" s="4">
        <v>44672</v>
      </c>
      <c r="B61" s="10">
        <v>2204057</v>
      </c>
      <c r="C61" s="11" t="s">
        <v>62</v>
      </c>
      <c r="D61" s="20"/>
      <c r="E61" s="20">
        <v>2000</v>
      </c>
      <c r="G61" s="14"/>
      <c r="H61" s="17"/>
      <c r="I61" s="17"/>
    </row>
    <row r="62" spans="1:9" x14ac:dyDescent="0.25">
      <c r="A62" s="4">
        <v>44672</v>
      </c>
      <c r="B62" s="10">
        <v>2204058</v>
      </c>
      <c r="C62" s="11" t="s">
        <v>285</v>
      </c>
      <c r="D62" s="20">
        <v>120750</v>
      </c>
      <c r="E62" s="20"/>
      <c r="G62" s="14">
        <v>-150</v>
      </c>
      <c r="H62" s="17"/>
      <c r="I62" s="17"/>
    </row>
    <row r="63" spans="1:9" x14ac:dyDescent="0.25">
      <c r="A63" s="4">
        <v>44673</v>
      </c>
      <c r="B63" s="10">
        <v>2204059</v>
      </c>
      <c r="C63" s="11" t="s">
        <v>286</v>
      </c>
      <c r="D63" s="20"/>
      <c r="E63" s="20">
        <v>60200</v>
      </c>
      <c r="G63" s="14"/>
      <c r="H63" s="17"/>
      <c r="I63" s="17"/>
    </row>
    <row r="64" spans="1:9" x14ac:dyDescent="0.25">
      <c r="A64" s="4">
        <v>44673</v>
      </c>
      <c r="B64" s="10">
        <v>2204060</v>
      </c>
      <c r="C64" s="11" t="s">
        <v>287</v>
      </c>
      <c r="D64" s="20">
        <v>39317</v>
      </c>
      <c r="E64" s="20"/>
      <c r="G64" s="14">
        <v>-17</v>
      </c>
      <c r="H64" s="17"/>
      <c r="I64" s="17"/>
    </row>
    <row r="65" spans="1:9" x14ac:dyDescent="0.25">
      <c r="A65" s="4">
        <v>44673</v>
      </c>
      <c r="B65" s="10">
        <v>2204061</v>
      </c>
      <c r="C65" s="11" t="s">
        <v>288</v>
      </c>
      <c r="D65" s="20"/>
      <c r="E65" s="20">
        <v>68500</v>
      </c>
      <c r="G65" s="14"/>
      <c r="H65" s="17"/>
      <c r="I65" s="17"/>
    </row>
    <row r="66" spans="1:9" x14ac:dyDescent="0.25">
      <c r="A66" s="4">
        <v>44674</v>
      </c>
      <c r="B66" s="10">
        <v>2204062</v>
      </c>
      <c r="C66" s="11" t="s">
        <v>289</v>
      </c>
      <c r="D66" s="20">
        <v>259386</v>
      </c>
      <c r="E66" s="20"/>
      <c r="G66" s="14">
        <v>-36</v>
      </c>
      <c r="H66" s="17"/>
      <c r="I66" s="17"/>
    </row>
    <row r="67" spans="1:9" x14ac:dyDescent="0.25">
      <c r="A67" s="4">
        <v>44676</v>
      </c>
      <c r="B67" s="10">
        <v>2204063</v>
      </c>
      <c r="C67" s="11" t="s">
        <v>290</v>
      </c>
      <c r="D67" s="20"/>
      <c r="E67" s="20">
        <v>155000</v>
      </c>
      <c r="G67" s="14"/>
      <c r="H67" s="17"/>
      <c r="I67" s="17"/>
    </row>
    <row r="68" spans="1:9" x14ac:dyDescent="0.25">
      <c r="A68" s="4">
        <v>44676</v>
      </c>
      <c r="B68" s="10">
        <v>2204064</v>
      </c>
      <c r="C68" s="11" t="s">
        <v>291</v>
      </c>
      <c r="D68" s="20"/>
      <c r="E68" s="20">
        <v>30100</v>
      </c>
      <c r="G68" s="14"/>
      <c r="H68" s="17"/>
      <c r="I68" s="17"/>
    </row>
    <row r="69" spans="1:9" x14ac:dyDescent="0.25">
      <c r="A69" s="4">
        <v>44676</v>
      </c>
      <c r="B69" s="10">
        <v>2204065</v>
      </c>
      <c r="C69" s="11" t="s">
        <v>66</v>
      </c>
      <c r="D69" s="20"/>
      <c r="E69" s="20">
        <v>1000</v>
      </c>
      <c r="G69" s="14"/>
      <c r="H69" s="17"/>
      <c r="I69" s="17"/>
    </row>
    <row r="70" spans="1:9" x14ac:dyDescent="0.25">
      <c r="A70" s="4">
        <v>44676</v>
      </c>
      <c r="B70" s="10">
        <v>2204066</v>
      </c>
      <c r="C70" s="11" t="s">
        <v>292</v>
      </c>
      <c r="D70" s="20"/>
      <c r="E70" s="20">
        <v>10000</v>
      </c>
      <c r="G70" s="14"/>
      <c r="H70" s="17"/>
      <c r="I70" s="17"/>
    </row>
    <row r="71" spans="1:9" x14ac:dyDescent="0.25">
      <c r="A71" s="4">
        <v>44676</v>
      </c>
      <c r="B71" s="10">
        <v>2204067</v>
      </c>
      <c r="C71" s="11" t="s">
        <v>293</v>
      </c>
      <c r="D71" s="20">
        <v>49378</v>
      </c>
      <c r="E71" s="20"/>
      <c r="G71" s="14">
        <v>22</v>
      </c>
      <c r="H71" s="17"/>
      <c r="I71" s="17"/>
    </row>
    <row r="72" spans="1:9" x14ac:dyDescent="0.25">
      <c r="A72" s="4">
        <v>44676</v>
      </c>
      <c r="B72" s="10">
        <v>2204068</v>
      </c>
      <c r="C72" s="11" t="s">
        <v>294</v>
      </c>
      <c r="D72" s="20"/>
      <c r="E72" s="20">
        <v>80000</v>
      </c>
      <c r="G72" s="14"/>
      <c r="H72" s="17"/>
      <c r="I72" s="17"/>
    </row>
    <row r="73" spans="1:9" x14ac:dyDescent="0.25">
      <c r="A73" s="4">
        <v>44676</v>
      </c>
      <c r="B73" s="10">
        <v>2204069</v>
      </c>
      <c r="C73" s="11" t="s">
        <v>300</v>
      </c>
      <c r="D73" s="20"/>
      <c r="E73" s="20">
        <v>5000</v>
      </c>
      <c r="G73" s="14"/>
      <c r="H73" s="17"/>
      <c r="I73" s="17"/>
    </row>
    <row r="74" spans="1:9" x14ac:dyDescent="0.25">
      <c r="A74" s="4">
        <v>44677</v>
      </c>
      <c r="B74" s="10">
        <v>2204070</v>
      </c>
      <c r="C74" s="11" t="s">
        <v>295</v>
      </c>
      <c r="D74" s="20"/>
      <c r="E74" s="20">
        <v>10000</v>
      </c>
      <c r="G74" s="14"/>
      <c r="H74" s="17"/>
      <c r="I74" s="17"/>
    </row>
    <row r="75" spans="1:9" x14ac:dyDescent="0.25">
      <c r="A75" s="4">
        <v>44677</v>
      </c>
      <c r="B75" s="10">
        <v>2204071</v>
      </c>
      <c r="C75" s="11" t="s">
        <v>296</v>
      </c>
      <c r="D75" s="20">
        <v>97380</v>
      </c>
      <c r="E75" s="20"/>
      <c r="G75" s="14">
        <v>-130</v>
      </c>
      <c r="H75" s="17"/>
      <c r="I75" s="17"/>
    </row>
    <row r="76" spans="1:9" x14ac:dyDescent="0.25">
      <c r="A76" s="4">
        <v>44678</v>
      </c>
      <c r="B76" s="10">
        <v>2204072</v>
      </c>
      <c r="C76" s="11" t="s">
        <v>297</v>
      </c>
      <c r="D76" s="20"/>
      <c r="E76" s="20">
        <v>10000</v>
      </c>
      <c r="G76" s="14"/>
      <c r="H76" s="17"/>
      <c r="I76" s="17"/>
    </row>
    <row r="77" spans="1:9" x14ac:dyDescent="0.25">
      <c r="A77" s="4">
        <v>44678</v>
      </c>
      <c r="B77" s="10">
        <v>2204073</v>
      </c>
      <c r="C77" s="11" t="s">
        <v>298</v>
      </c>
      <c r="D77" s="20"/>
      <c r="E77" s="20">
        <v>105000</v>
      </c>
      <c r="G77" s="14"/>
      <c r="H77" s="17"/>
      <c r="I77" s="17"/>
    </row>
    <row r="78" spans="1:9" x14ac:dyDescent="0.25">
      <c r="A78" s="4">
        <v>44678</v>
      </c>
      <c r="B78" s="10">
        <v>2204074</v>
      </c>
      <c r="C78" s="11" t="s">
        <v>299</v>
      </c>
      <c r="D78" s="20">
        <v>73320</v>
      </c>
      <c r="E78" s="20"/>
      <c r="G78" s="14">
        <v>-20</v>
      </c>
      <c r="H78" s="17"/>
      <c r="I78" s="17"/>
    </row>
    <row r="79" spans="1:9" x14ac:dyDescent="0.25">
      <c r="A79" s="4">
        <v>44680</v>
      </c>
      <c r="B79" s="10">
        <v>2204075</v>
      </c>
      <c r="C79" s="11" t="s">
        <v>301</v>
      </c>
      <c r="D79" s="20"/>
      <c r="E79" s="20">
        <v>24000</v>
      </c>
      <c r="G79" s="14"/>
      <c r="H79" s="17"/>
      <c r="I79" s="17"/>
    </row>
    <row r="80" spans="1:9" x14ac:dyDescent="0.25">
      <c r="A80" s="4">
        <v>44680</v>
      </c>
      <c r="B80" s="10">
        <v>2204076</v>
      </c>
      <c r="C80" s="11" t="s">
        <v>302</v>
      </c>
      <c r="D80" s="20"/>
      <c r="E80" s="20">
        <v>3000</v>
      </c>
      <c r="G80" s="14"/>
      <c r="H80" s="17"/>
      <c r="I80" s="17"/>
    </row>
    <row r="81" spans="1:9" x14ac:dyDescent="0.25">
      <c r="A81" s="4">
        <v>44680</v>
      </c>
      <c r="B81" s="10">
        <v>2204077</v>
      </c>
      <c r="C81" s="11" t="s">
        <v>303</v>
      </c>
      <c r="D81" s="20">
        <v>158916</v>
      </c>
      <c r="E81" s="20"/>
      <c r="G81" s="14">
        <v>-516</v>
      </c>
      <c r="H81" s="17"/>
      <c r="I81" s="17"/>
    </row>
    <row r="82" spans="1:9" x14ac:dyDescent="0.25">
      <c r="A82" s="4">
        <v>44680</v>
      </c>
      <c r="B82" s="10">
        <v>2204078</v>
      </c>
      <c r="C82" s="11" t="s">
        <v>305</v>
      </c>
      <c r="D82" s="20"/>
      <c r="E82" s="20">
        <v>55000</v>
      </c>
      <c r="G82" s="14"/>
      <c r="H82" s="17"/>
      <c r="I82" s="17"/>
    </row>
    <row r="83" spans="1:9" x14ac:dyDescent="0.25">
      <c r="A83" s="4">
        <v>44680</v>
      </c>
      <c r="B83" s="10">
        <v>2204079</v>
      </c>
      <c r="C83" s="11" t="s">
        <v>306</v>
      </c>
      <c r="D83" s="20"/>
      <c r="E83" s="20">
        <v>94500</v>
      </c>
      <c r="G83" s="14"/>
      <c r="H83" s="17"/>
      <c r="I83" s="17"/>
    </row>
    <row r="84" spans="1:9" x14ac:dyDescent="0.25">
      <c r="A84" s="4">
        <v>44680</v>
      </c>
      <c r="B84" s="10">
        <v>2204080</v>
      </c>
      <c r="C84" s="11" t="s">
        <v>307</v>
      </c>
      <c r="D84" s="20"/>
      <c r="E84" s="20">
        <v>68500</v>
      </c>
      <c r="G84" s="14"/>
      <c r="H84" s="17"/>
      <c r="I84" s="17"/>
    </row>
    <row r="85" spans="1:9" x14ac:dyDescent="0.25">
      <c r="A85" s="4">
        <v>44681</v>
      </c>
      <c r="B85" s="10">
        <v>2204081</v>
      </c>
      <c r="C85" s="11" t="s">
        <v>66</v>
      </c>
      <c r="D85" s="20"/>
      <c r="E85" s="20">
        <v>1000</v>
      </c>
      <c r="G85" s="14"/>
      <c r="H85" s="17"/>
      <c r="I85" s="17"/>
    </row>
    <row r="86" spans="1:9" x14ac:dyDescent="0.25">
      <c r="A86" s="4">
        <v>44681</v>
      </c>
      <c r="B86" s="10">
        <v>2204082</v>
      </c>
      <c r="C86" s="11" t="s">
        <v>304</v>
      </c>
      <c r="D86" s="20">
        <v>71433</v>
      </c>
      <c r="E86" s="20"/>
      <c r="G86" s="14">
        <v>-33</v>
      </c>
      <c r="H86" s="17"/>
      <c r="I86" s="17"/>
    </row>
    <row r="87" spans="1:9" x14ac:dyDescent="0.25">
      <c r="A87" s="4"/>
      <c r="B87" s="10"/>
      <c r="C87" s="11"/>
      <c r="D87" s="20"/>
      <c r="E87" s="20"/>
      <c r="G87" s="14"/>
      <c r="H87" s="17"/>
      <c r="I87" s="17"/>
    </row>
    <row r="88" spans="1:9" x14ac:dyDescent="0.25">
      <c r="A88" s="11"/>
      <c r="B88" s="11"/>
      <c r="C88" s="11"/>
      <c r="D88" s="11"/>
      <c r="E88" s="11"/>
      <c r="G88" s="14">
        <v>1207</v>
      </c>
      <c r="H88" s="17"/>
      <c r="I88" s="17"/>
    </row>
    <row r="89" spans="1:9" x14ac:dyDescent="0.25">
      <c r="D89" s="7">
        <f>SUM(D4:D88)</f>
        <v>2719472</v>
      </c>
      <c r="E89" s="7">
        <f>SUM(E4:E88)</f>
        <v>2321321</v>
      </c>
      <c r="H89" s="17"/>
      <c r="I89" s="17"/>
    </row>
    <row r="90" spans="1:9" x14ac:dyDescent="0.25">
      <c r="H90" s="17"/>
      <c r="I90" s="17"/>
    </row>
    <row r="91" spans="1:9" x14ac:dyDescent="0.25">
      <c r="D91" s="15" t="s">
        <v>8</v>
      </c>
      <c r="E91" s="7">
        <f>D89-E89</f>
        <v>398151</v>
      </c>
      <c r="H91" s="17"/>
      <c r="I91" s="17"/>
    </row>
    <row r="92" spans="1:9" x14ac:dyDescent="0.25">
      <c r="G92" s="16" t="s">
        <v>8</v>
      </c>
      <c r="H92" s="7">
        <f>SUM(E91-G88)</f>
        <v>396944</v>
      </c>
      <c r="I92" s="17"/>
    </row>
    <row r="93" spans="1:9" x14ac:dyDescent="0.25">
      <c r="H93" s="17"/>
      <c r="I93" s="17"/>
    </row>
    <row r="94" spans="1:9" x14ac:dyDescent="0.25">
      <c r="B94" s="39"/>
      <c r="C94" s="37"/>
      <c r="E94" s="38"/>
      <c r="F94" s="36"/>
      <c r="H94" s="17"/>
      <c r="I94" s="17"/>
    </row>
    <row r="95" spans="1:9" x14ac:dyDescent="0.25">
      <c r="B95" s="39"/>
      <c r="C95" s="37"/>
      <c r="E95" s="38"/>
      <c r="F95" s="36"/>
      <c r="H95" s="17"/>
      <c r="I95" s="17"/>
    </row>
    <row r="96" spans="1:9" x14ac:dyDescent="0.25">
      <c r="B96" s="39"/>
      <c r="C96" s="37"/>
      <c r="E96" s="38"/>
      <c r="F96" s="36"/>
      <c r="H96" s="17"/>
      <c r="I96" s="17"/>
    </row>
    <row r="97" spans="8:9" x14ac:dyDescent="0.25">
      <c r="H97" s="17"/>
      <c r="I97" s="17"/>
    </row>
    <row r="98" spans="8:9" x14ac:dyDescent="0.25">
      <c r="H98" s="17"/>
      <c r="I98" s="17"/>
    </row>
    <row r="99" spans="8:9" x14ac:dyDescent="0.25">
      <c r="H99" s="17"/>
      <c r="I99" s="17"/>
    </row>
    <row r="100" spans="8:9" x14ac:dyDescent="0.25">
      <c r="H100" s="17"/>
      <c r="I100" s="17"/>
    </row>
    <row r="101" spans="8:9" x14ac:dyDescent="0.25">
      <c r="H101" s="17"/>
      <c r="I101" s="17"/>
    </row>
    <row r="102" spans="8:9" x14ac:dyDescent="0.25">
      <c r="H102" s="17"/>
      <c r="I102" s="17"/>
    </row>
    <row r="103" spans="8:9" x14ac:dyDescent="0.25">
      <c r="H103" s="17"/>
      <c r="I103" s="17"/>
    </row>
    <row r="104" spans="8:9" x14ac:dyDescent="0.25">
      <c r="H104" s="17"/>
      <c r="I104" s="17"/>
    </row>
    <row r="105" spans="8:9" x14ac:dyDescent="0.25">
      <c r="H105" s="17"/>
      <c r="I105" s="17"/>
    </row>
    <row r="106" spans="8:9" x14ac:dyDescent="0.25">
      <c r="H106" s="17"/>
      <c r="I106" s="17"/>
    </row>
    <row r="107" spans="8:9" x14ac:dyDescent="0.25">
      <c r="H107" s="17"/>
      <c r="I107" s="17"/>
    </row>
    <row r="108" spans="8:9" x14ac:dyDescent="0.25">
      <c r="H108" s="17"/>
      <c r="I108" s="17"/>
    </row>
    <row r="109" spans="8:9" x14ac:dyDescent="0.25">
      <c r="H109" s="17"/>
      <c r="I109" s="17"/>
    </row>
    <row r="110" spans="8:9" x14ac:dyDescent="0.25">
      <c r="H110" s="17"/>
      <c r="I110" s="17"/>
    </row>
    <row r="111" spans="8:9" x14ac:dyDescent="0.25">
      <c r="H111" s="17"/>
      <c r="I111" s="17"/>
    </row>
    <row r="112" spans="8:9" x14ac:dyDescent="0.25">
      <c r="H112" s="17"/>
      <c r="I112" s="17"/>
    </row>
    <row r="113" spans="8:9" x14ac:dyDescent="0.25">
      <c r="H113" s="17"/>
      <c r="I113" s="17"/>
    </row>
    <row r="114" spans="8:9" x14ac:dyDescent="0.25">
      <c r="H114" s="17"/>
      <c r="I114" s="17"/>
    </row>
    <row r="115" spans="8:9" x14ac:dyDescent="0.25">
      <c r="H115" s="17"/>
      <c r="I115" s="17"/>
    </row>
    <row r="116" spans="8:9" x14ac:dyDescent="0.25">
      <c r="H116" s="17"/>
      <c r="I116" s="17"/>
    </row>
    <row r="117" spans="8:9" x14ac:dyDescent="0.25">
      <c r="H117" s="17"/>
      <c r="I117" s="17"/>
    </row>
    <row r="118" spans="8:9" x14ac:dyDescent="0.25">
      <c r="H118" s="17"/>
      <c r="I118" s="17"/>
    </row>
    <row r="119" spans="8:9" x14ac:dyDescent="0.25">
      <c r="H119" s="17"/>
      <c r="I119" s="17"/>
    </row>
    <row r="120" spans="8:9" x14ac:dyDescent="0.25">
      <c r="H120" s="17"/>
      <c r="I120" s="17"/>
    </row>
    <row r="121" spans="8:9" x14ac:dyDescent="0.25">
      <c r="H121" s="17"/>
      <c r="I121" s="17"/>
    </row>
    <row r="122" spans="8:9" x14ac:dyDescent="0.25">
      <c r="H122" s="17"/>
      <c r="I122" s="17"/>
    </row>
    <row r="123" spans="8:9" x14ac:dyDescent="0.25">
      <c r="H123" s="17"/>
      <c r="I123" s="17"/>
    </row>
    <row r="124" spans="8:9" x14ac:dyDescent="0.25">
      <c r="H124" s="17"/>
      <c r="I124" s="17"/>
    </row>
    <row r="125" spans="8:9" x14ac:dyDescent="0.25">
      <c r="H125" s="17"/>
      <c r="I125" s="17"/>
    </row>
    <row r="126" spans="8:9" x14ac:dyDescent="0.25">
      <c r="H126" s="17"/>
      <c r="I126" s="17"/>
    </row>
    <row r="127" spans="8:9" x14ac:dyDescent="0.25">
      <c r="H127" s="17"/>
      <c r="I127" s="17"/>
    </row>
    <row r="128" spans="8:9" x14ac:dyDescent="0.25">
      <c r="H128" s="17"/>
      <c r="I128" s="17"/>
    </row>
    <row r="129" spans="8:9" x14ac:dyDescent="0.25">
      <c r="H129" s="17"/>
      <c r="I129" s="17"/>
    </row>
    <row r="130" spans="8:9" x14ac:dyDescent="0.25">
      <c r="H130" s="17"/>
      <c r="I130" s="17"/>
    </row>
    <row r="131" spans="8:9" x14ac:dyDescent="0.25">
      <c r="H131" s="17"/>
      <c r="I131" s="17"/>
    </row>
    <row r="132" spans="8:9" x14ac:dyDescent="0.25">
      <c r="H132" s="17"/>
      <c r="I132" s="17"/>
    </row>
    <row r="133" spans="8:9" x14ac:dyDescent="0.25">
      <c r="H133" s="17"/>
      <c r="I133" s="17"/>
    </row>
    <row r="134" spans="8:9" x14ac:dyDescent="0.25">
      <c r="H134" s="17"/>
      <c r="I134" s="17"/>
    </row>
    <row r="135" spans="8:9" x14ac:dyDescent="0.25">
      <c r="H135" s="17"/>
      <c r="I135" s="17"/>
    </row>
    <row r="136" spans="8:9" x14ac:dyDescent="0.25">
      <c r="H136" s="17"/>
      <c r="I136" s="17"/>
    </row>
    <row r="137" spans="8:9" x14ac:dyDescent="0.25">
      <c r="H137" s="17"/>
      <c r="I137" s="17"/>
    </row>
    <row r="138" spans="8:9" x14ac:dyDescent="0.25">
      <c r="H138" s="17"/>
      <c r="I138" s="17"/>
    </row>
    <row r="139" spans="8:9" x14ac:dyDescent="0.25">
      <c r="H139" s="17"/>
      <c r="I139" s="17"/>
    </row>
    <row r="140" spans="8:9" x14ac:dyDescent="0.25">
      <c r="H140" s="17"/>
      <c r="I140" s="17"/>
    </row>
    <row r="141" spans="8:9" x14ac:dyDescent="0.25">
      <c r="H141" s="17"/>
      <c r="I141" s="17"/>
    </row>
    <row r="142" spans="8:9" x14ac:dyDescent="0.25">
      <c r="H142" s="17"/>
      <c r="I142" s="17"/>
    </row>
    <row r="143" spans="8:9" x14ac:dyDescent="0.25">
      <c r="H143" s="17"/>
      <c r="I143" s="17"/>
    </row>
    <row r="144" spans="8:9" x14ac:dyDescent="0.25">
      <c r="H144" s="17"/>
      <c r="I144" s="17"/>
    </row>
    <row r="145" spans="8:9" x14ac:dyDescent="0.25">
      <c r="H145" s="17"/>
      <c r="I145" s="17"/>
    </row>
    <row r="146" spans="8:9" x14ac:dyDescent="0.25">
      <c r="H146" s="17"/>
      <c r="I146" s="17"/>
    </row>
    <row r="147" spans="8:9" x14ac:dyDescent="0.25">
      <c r="H147" s="17"/>
      <c r="I147" s="17"/>
    </row>
    <row r="148" spans="8:9" x14ac:dyDescent="0.25">
      <c r="H148" s="17"/>
      <c r="I148" s="17"/>
    </row>
    <row r="149" spans="8:9" x14ac:dyDescent="0.25">
      <c r="H149" s="17"/>
      <c r="I149" s="17"/>
    </row>
    <row r="150" spans="8:9" x14ac:dyDescent="0.25">
      <c r="H150" s="17"/>
      <c r="I150" s="17"/>
    </row>
    <row r="151" spans="8:9" x14ac:dyDescent="0.25">
      <c r="I151" s="17"/>
    </row>
    <row r="152" spans="8:9" x14ac:dyDescent="0.25">
      <c r="H152" s="19"/>
      <c r="I152" s="17"/>
    </row>
    <row r="153" spans="8:9" x14ac:dyDescent="0.25">
      <c r="I153" s="17"/>
    </row>
    <row r="154" spans="8:9" x14ac:dyDescent="0.25">
      <c r="I154" s="17"/>
    </row>
    <row r="155" spans="8:9" x14ac:dyDescent="0.25">
      <c r="I155" s="17"/>
    </row>
    <row r="156" spans="8:9" x14ac:dyDescent="0.25">
      <c r="I156" s="17"/>
    </row>
    <row r="157" spans="8:9" x14ac:dyDescent="0.25">
      <c r="I157" s="17"/>
    </row>
    <row r="158" spans="8:9" x14ac:dyDescent="0.25">
      <c r="I158" s="17"/>
    </row>
    <row r="159" spans="8:9" x14ac:dyDescent="0.25">
      <c r="I159" s="17"/>
    </row>
    <row r="160" spans="8:9" x14ac:dyDescent="0.25">
      <c r="I160" s="17"/>
    </row>
  </sheetData>
  <pageMargins left="0.15748031496062992" right="0.19685039370078741" top="0.19685039370078741" bottom="0.15748031496062992" header="0.19685039370078741" footer="0.1574803149606299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75"/>
  <sheetViews>
    <sheetView topLeftCell="A86" workbookViewId="0">
      <selection activeCell="E45" sqref="E45"/>
    </sheetView>
  </sheetViews>
  <sheetFormatPr baseColWidth="10" defaultRowHeight="15" x14ac:dyDescent="0.25"/>
  <cols>
    <col min="3" max="3" width="70.5703125" customWidth="1"/>
    <col min="4" max="4" width="15.28515625" customWidth="1"/>
    <col min="5" max="6" width="12.7109375" bestFit="1" customWidth="1"/>
    <col min="11" max="11" width="12.85546875" bestFit="1" customWidth="1"/>
    <col min="12" max="14" width="12.85546875" style="23" bestFit="1" customWidth="1"/>
  </cols>
  <sheetData>
    <row r="2" spans="1:9" x14ac:dyDescent="0.25">
      <c r="A2" s="1" t="s">
        <v>0</v>
      </c>
      <c r="B2" s="2" t="s">
        <v>1</v>
      </c>
      <c r="C2" s="1" t="s">
        <v>2</v>
      </c>
      <c r="D2" s="3" t="s">
        <v>3</v>
      </c>
      <c r="E2" s="3" t="s">
        <v>4</v>
      </c>
      <c r="G2" s="3" t="s">
        <v>5</v>
      </c>
      <c r="H2" s="18"/>
    </row>
    <row r="3" spans="1:9" x14ac:dyDescent="0.25">
      <c r="A3" s="4"/>
      <c r="B3" s="5"/>
      <c r="C3" s="6" t="s">
        <v>308</v>
      </c>
      <c r="D3" s="7">
        <f>AVRIL!E91</f>
        <v>398151</v>
      </c>
      <c r="E3" s="8"/>
      <c r="G3" s="9"/>
      <c r="H3" s="17"/>
      <c r="I3" s="18"/>
    </row>
    <row r="4" spans="1:9" x14ac:dyDescent="0.25">
      <c r="A4" s="4">
        <v>44684</v>
      </c>
      <c r="B4" s="10">
        <v>2205001</v>
      </c>
      <c r="C4" s="11" t="s">
        <v>309</v>
      </c>
      <c r="D4" s="20"/>
      <c r="E4" s="21">
        <v>40000</v>
      </c>
      <c r="G4" s="11"/>
      <c r="H4" s="17"/>
      <c r="I4" s="17"/>
    </row>
    <row r="5" spans="1:9" x14ac:dyDescent="0.25">
      <c r="A5" s="4">
        <v>44684</v>
      </c>
      <c r="B5" s="10">
        <v>2205002</v>
      </c>
      <c r="C5" s="11" t="s">
        <v>16</v>
      </c>
      <c r="D5" s="20"/>
      <c r="E5" s="21">
        <v>16000</v>
      </c>
      <c r="G5" s="14"/>
      <c r="H5" s="17"/>
      <c r="I5" s="17"/>
    </row>
    <row r="6" spans="1:9" x14ac:dyDescent="0.25">
      <c r="A6" s="4">
        <v>44684</v>
      </c>
      <c r="B6" s="10">
        <v>2205003</v>
      </c>
      <c r="C6" s="11" t="s">
        <v>310</v>
      </c>
      <c r="D6" s="20"/>
      <c r="E6" s="21">
        <v>30100</v>
      </c>
      <c r="G6" s="14"/>
      <c r="H6" s="17"/>
    </row>
    <row r="7" spans="1:9" x14ac:dyDescent="0.25">
      <c r="A7" s="4">
        <v>44684</v>
      </c>
      <c r="B7" s="10">
        <v>2205004</v>
      </c>
      <c r="C7" s="11" t="s">
        <v>140</v>
      </c>
      <c r="D7" s="20"/>
      <c r="E7" s="21">
        <v>50100</v>
      </c>
      <c r="G7" s="14"/>
      <c r="H7" s="17"/>
      <c r="I7" s="17"/>
    </row>
    <row r="8" spans="1:9" x14ac:dyDescent="0.25">
      <c r="A8" s="4">
        <v>44684</v>
      </c>
      <c r="B8" s="10">
        <v>2205005</v>
      </c>
      <c r="C8" s="11" t="s">
        <v>311</v>
      </c>
      <c r="D8" s="20"/>
      <c r="E8" s="21">
        <v>30000</v>
      </c>
      <c r="G8" s="14"/>
      <c r="H8" s="17"/>
      <c r="I8" s="17"/>
    </row>
    <row r="9" spans="1:9" x14ac:dyDescent="0.25">
      <c r="A9" s="4">
        <v>44684</v>
      </c>
      <c r="B9" s="10">
        <v>2205006</v>
      </c>
      <c r="C9" s="11" t="s">
        <v>312</v>
      </c>
      <c r="D9" s="20">
        <v>160277</v>
      </c>
      <c r="E9" s="21"/>
      <c r="G9" s="14">
        <v>23</v>
      </c>
      <c r="H9" s="17"/>
      <c r="I9" s="17"/>
    </row>
    <row r="10" spans="1:9" x14ac:dyDescent="0.25">
      <c r="A10" s="4">
        <v>44685</v>
      </c>
      <c r="B10" s="10">
        <v>2205007</v>
      </c>
      <c r="C10" s="11" t="s">
        <v>313</v>
      </c>
      <c r="D10" s="20">
        <v>132413</v>
      </c>
      <c r="E10" s="21"/>
      <c r="G10" s="14">
        <v>87</v>
      </c>
      <c r="H10" s="17"/>
      <c r="I10" s="17"/>
    </row>
    <row r="11" spans="1:9" x14ac:dyDescent="0.25">
      <c r="A11" s="4">
        <v>44686</v>
      </c>
      <c r="B11" s="10">
        <v>2205008</v>
      </c>
      <c r="C11" s="11" t="s">
        <v>314</v>
      </c>
      <c r="D11" s="20"/>
      <c r="E11" s="21">
        <v>35100</v>
      </c>
      <c r="G11" s="14"/>
      <c r="H11" s="17"/>
      <c r="I11" s="17"/>
    </row>
    <row r="12" spans="1:9" x14ac:dyDescent="0.25">
      <c r="A12" s="4">
        <v>44686</v>
      </c>
      <c r="B12" s="10">
        <v>2205009</v>
      </c>
      <c r="C12" s="11" t="s">
        <v>315</v>
      </c>
      <c r="D12" s="20"/>
      <c r="E12" s="20">
        <v>24000</v>
      </c>
      <c r="G12" s="14"/>
      <c r="H12" s="17"/>
      <c r="I12" s="17"/>
    </row>
    <row r="13" spans="1:9" x14ac:dyDescent="0.25">
      <c r="A13" s="4">
        <v>44686</v>
      </c>
      <c r="B13" s="10">
        <v>2205010</v>
      </c>
      <c r="C13" s="11" t="s">
        <v>316</v>
      </c>
      <c r="D13" s="20">
        <v>44625</v>
      </c>
      <c r="E13" s="20"/>
      <c r="G13" s="14">
        <v>25</v>
      </c>
      <c r="H13" s="17"/>
      <c r="I13" s="17"/>
    </row>
    <row r="14" spans="1:9" x14ac:dyDescent="0.25">
      <c r="A14" s="4">
        <v>44687</v>
      </c>
      <c r="B14" s="10">
        <v>2205011</v>
      </c>
      <c r="C14" s="11" t="s">
        <v>318</v>
      </c>
      <c r="D14" s="20"/>
      <c r="E14" s="20">
        <v>30000</v>
      </c>
      <c r="G14" s="14"/>
      <c r="H14" s="17"/>
    </row>
    <row r="15" spans="1:9" x14ac:dyDescent="0.25">
      <c r="A15" s="4">
        <v>44687</v>
      </c>
      <c r="B15" s="10">
        <v>2205012</v>
      </c>
      <c r="C15" s="11" t="s">
        <v>319</v>
      </c>
      <c r="D15" s="20"/>
      <c r="E15" s="20">
        <v>5000</v>
      </c>
      <c r="G15" s="14"/>
      <c r="H15" s="17"/>
      <c r="I15" s="17"/>
    </row>
    <row r="16" spans="1:9" x14ac:dyDescent="0.25">
      <c r="A16" s="4">
        <v>44687</v>
      </c>
      <c r="B16" s="10">
        <v>2205013</v>
      </c>
      <c r="C16" s="11" t="s">
        <v>320</v>
      </c>
      <c r="D16" s="20"/>
      <c r="E16" s="20">
        <v>15000</v>
      </c>
      <c r="G16" s="14"/>
      <c r="H16" s="17"/>
      <c r="I16" s="17"/>
    </row>
    <row r="17" spans="1:9" x14ac:dyDescent="0.25">
      <c r="A17" s="4">
        <v>44687</v>
      </c>
      <c r="B17" s="10">
        <v>2205014</v>
      </c>
      <c r="C17" s="11" t="s">
        <v>321</v>
      </c>
      <c r="D17" s="20"/>
      <c r="E17" s="20">
        <v>7500</v>
      </c>
      <c r="G17" s="14"/>
      <c r="H17" s="17"/>
      <c r="I17" s="17"/>
    </row>
    <row r="18" spans="1:9" x14ac:dyDescent="0.25">
      <c r="A18" s="4">
        <v>44687</v>
      </c>
      <c r="B18" s="10">
        <v>2205015</v>
      </c>
      <c r="C18" s="11" t="s">
        <v>322</v>
      </c>
      <c r="D18" s="20"/>
      <c r="E18" s="20">
        <v>67500</v>
      </c>
      <c r="G18" s="14"/>
      <c r="H18" s="17"/>
      <c r="I18" s="17"/>
    </row>
    <row r="19" spans="1:9" x14ac:dyDescent="0.25">
      <c r="A19" s="4">
        <v>44687</v>
      </c>
      <c r="B19" s="10">
        <v>2205016</v>
      </c>
      <c r="C19" s="11" t="s">
        <v>323</v>
      </c>
      <c r="D19" s="20">
        <v>145722</v>
      </c>
      <c r="E19" s="20"/>
      <c r="G19" s="14">
        <v>78</v>
      </c>
      <c r="H19" s="17"/>
      <c r="I19" s="17"/>
    </row>
    <row r="20" spans="1:9" x14ac:dyDescent="0.25">
      <c r="A20" s="4">
        <v>44688</v>
      </c>
      <c r="B20" s="10">
        <v>2205017</v>
      </c>
      <c r="C20" s="11" t="s">
        <v>324</v>
      </c>
      <c r="D20" s="20">
        <v>747589</v>
      </c>
      <c r="E20" s="20"/>
      <c r="G20" s="14"/>
      <c r="H20" s="17"/>
      <c r="I20" s="17"/>
    </row>
    <row r="21" spans="1:9" x14ac:dyDescent="0.25">
      <c r="A21" s="4">
        <v>44688</v>
      </c>
      <c r="B21" s="10">
        <v>2205018</v>
      </c>
      <c r="C21" s="11" t="s">
        <v>325</v>
      </c>
      <c r="D21" s="20"/>
      <c r="E21" s="20">
        <v>16472</v>
      </c>
      <c r="G21" s="14"/>
      <c r="H21" s="17"/>
      <c r="I21" s="17"/>
    </row>
    <row r="22" spans="1:9" x14ac:dyDescent="0.25">
      <c r="A22" s="4">
        <v>44690</v>
      </c>
      <c r="B22" s="10">
        <v>2205019</v>
      </c>
      <c r="C22" s="11" t="s">
        <v>326</v>
      </c>
      <c r="D22" s="20">
        <v>32096</v>
      </c>
      <c r="E22" s="20"/>
      <c r="G22" s="14">
        <v>4</v>
      </c>
      <c r="H22" s="17"/>
      <c r="I22" s="17"/>
    </row>
    <row r="23" spans="1:9" x14ac:dyDescent="0.25">
      <c r="A23" s="4">
        <v>44690</v>
      </c>
      <c r="B23" s="10">
        <v>2205020</v>
      </c>
      <c r="C23" s="11" t="s">
        <v>327</v>
      </c>
      <c r="D23" s="20"/>
      <c r="E23" s="20">
        <v>412000</v>
      </c>
      <c r="G23" s="14"/>
      <c r="H23" s="17"/>
      <c r="I23" s="17"/>
    </row>
    <row r="24" spans="1:9" x14ac:dyDescent="0.25">
      <c r="A24" s="4">
        <v>44690</v>
      </c>
      <c r="B24" s="10">
        <v>2205021</v>
      </c>
      <c r="C24" s="11" t="s">
        <v>328</v>
      </c>
      <c r="D24" s="20"/>
      <c r="E24" s="20">
        <v>11000</v>
      </c>
      <c r="G24" s="14"/>
      <c r="H24" s="17"/>
      <c r="I24" s="17"/>
    </row>
    <row r="25" spans="1:9" x14ac:dyDescent="0.25">
      <c r="A25" s="4">
        <v>44690</v>
      </c>
      <c r="B25" s="10">
        <v>2205022</v>
      </c>
      <c r="C25" s="11" t="s">
        <v>14</v>
      </c>
      <c r="D25" s="20"/>
      <c r="E25" s="20">
        <v>1500</v>
      </c>
      <c r="G25" s="14"/>
      <c r="H25" s="17"/>
      <c r="I25" s="17"/>
    </row>
    <row r="26" spans="1:9" x14ac:dyDescent="0.25">
      <c r="A26" s="4">
        <v>44690</v>
      </c>
      <c r="B26" s="10">
        <v>2205023</v>
      </c>
      <c r="C26" s="11" t="s">
        <v>329</v>
      </c>
      <c r="D26" s="20">
        <v>334700</v>
      </c>
      <c r="E26" s="20"/>
      <c r="G26" s="14">
        <v>100</v>
      </c>
      <c r="H26" s="17"/>
      <c r="I26" s="17"/>
    </row>
    <row r="27" spans="1:9" x14ac:dyDescent="0.25">
      <c r="A27" s="4">
        <v>44691</v>
      </c>
      <c r="B27" s="10">
        <v>2205024</v>
      </c>
      <c r="C27" s="11" t="s">
        <v>330</v>
      </c>
      <c r="D27" s="20">
        <v>8526</v>
      </c>
      <c r="E27" s="20"/>
      <c r="G27" s="14">
        <v>-26</v>
      </c>
      <c r="H27" s="17"/>
      <c r="I27" s="17"/>
    </row>
    <row r="28" spans="1:9" x14ac:dyDescent="0.25">
      <c r="A28" s="4">
        <v>44691</v>
      </c>
      <c r="B28" s="10">
        <v>2205025</v>
      </c>
      <c r="C28" s="11" t="s">
        <v>331</v>
      </c>
      <c r="D28" s="20">
        <v>57542</v>
      </c>
      <c r="E28" s="20"/>
      <c r="G28" s="14">
        <v>58</v>
      </c>
      <c r="H28" s="17"/>
      <c r="I28" s="17"/>
    </row>
    <row r="29" spans="1:9" x14ac:dyDescent="0.25">
      <c r="A29" s="4">
        <v>44691</v>
      </c>
      <c r="B29" s="10">
        <v>2205026</v>
      </c>
      <c r="C29" s="11" t="s">
        <v>332</v>
      </c>
      <c r="D29" s="20"/>
      <c r="E29" s="20">
        <v>50000</v>
      </c>
      <c r="G29" s="14"/>
      <c r="H29" s="17"/>
      <c r="I29" s="17"/>
    </row>
    <row r="30" spans="1:9" x14ac:dyDescent="0.25">
      <c r="A30" s="4">
        <v>44691</v>
      </c>
      <c r="B30" s="10">
        <v>2205027</v>
      </c>
      <c r="C30" s="11" t="s">
        <v>235</v>
      </c>
      <c r="D30" s="20"/>
      <c r="E30" s="20">
        <v>45000</v>
      </c>
      <c r="G30" s="14"/>
      <c r="H30" s="17"/>
      <c r="I30" s="17"/>
    </row>
    <row r="31" spans="1:9" x14ac:dyDescent="0.25">
      <c r="A31" s="4">
        <v>44691</v>
      </c>
      <c r="B31" s="10">
        <v>2205028</v>
      </c>
      <c r="C31" s="11" t="s">
        <v>334</v>
      </c>
      <c r="D31" s="20">
        <v>117150</v>
      </c>
      <c r="E31" s="20"/>
      <c r="G31" s="14"/>
      <c r="H31" s="17"/>
      <c r="I31" s="17"/>
    </row>
    <row r="32" spans="1:9" x14ac:dyDescent="0.25">
      <c r="A32" s="4">
        <v>44691</v>
      </c>
      <c r="B32" s="10">
        <v>2205029</v>
      </c>
      <c r="C32" s="11" t="s">
        <v>335</v>
      </c>
      <c r="D32" s="20"/>
      <c r="E32" s="20">
        <v>5500</v>
      </c>
      <c r="G32" s="14"/>
      <c r="H32" s="17"/>
      <c r="I32" s="17"/>
    </row>
    <row r="33" spans="1:9" x14ac:dyDescent="0.25">
      <c r="A33" s="4">
        <v>44692</v>
      </c>
      <c r="B33" s="10">
        <v>2205030</v>
      </c>
      <c r="C33" s="11" t="s">
        <v>333</v>
      </c>
      <c r="D33" s="20"/>
      <c r="E33" s="20">
        <v>48500</v>
      </c>
      <c r="G33" s="14"/>
      <c r="H33" s="17"/>
      <c r="I33" s="17"/>
    </row>
    <row r="34" spans="1:9" x14ac:dyDescent="0.25">
      <c r="A34" s="4">
        <v>44692</v>
      </c>
      <c r="B34" s="10">
        <v>2205031</v>
      </c>
      <c r="C34" s="11" t="s">
        <v>337</v>
      </c>
      <c r="D34" s="20"/>
      <c r="E34" s="20">
        <v>6400</v>
      </c>
      <c r="G34" s="14"/>
      <c r="H34" s="17"/>
      <c r="I34" s="17"/>
    </row>
    <row r="35" spans="1:9" x14ac:dyDescent="0.25">
      <c r="A35" s="4">
        <v>44692</v>
      </c>
      <c r="B35" s="10">
        <v>2205032</v>
      </c>
      <c r="C35" s="11" t="s">
        <v>338</v>
      </c>
      <c r="D35" s="20"/>
      <c r="E35" s="20">
        <v>5000</v>
      </c>
      <c r="G35" s="14"/>
      <c r="H35" s="17"/>
      <c r="I35" s="17"/>
    </row>
    <row r="36" spans="1:9" x14ac:dyDescent="0.25">
      <c r="A36" s="4">
        <v>44692</v>
      </c>
      <c r="B36" s="10">
        <v>2205033</v>
      </c>
      <c r="C36" s="11" t="s">
        <v>339</v>
      </c>
      <c r="D36" s="20"/>
      <c r="E36" s="20">
        <v>3000</v>
      </c>
      <c r="G36" s="14"/>
      <c r="H36" s="17"/>
      <c r="I36" s="17"/>
    </row>
    <row r="37" spans="1:9" x14ac:dyDescent="0.25">
      <c r="A37" s="4">
        <v>44692</v>
      </c>
      <c r="B37" s="10">
        <v>2205034</v>
      </c>
      <c r="C37" s="11" t="s">
        <v>340</v>
      </c>
      <c r="D37" s="20"/>
      <c r="E37" s="20">
        <v>12900</v>
      </c>
      <c r="G37" s="14"/>
      <c r="H37" s="17"/>
      <c r="I37" s="17"/>
    </row>
    <row r="38" spans="1:9" x14ac:dyDescent="0.25">
      <c r="A38" s="4">
        <v>44692</v>
      </c>
      <c r="B38" s="10">
        <v>2205035</v>
      </c>
      <c r="C38" s="11" t="s">
        <v>336</v>
      </c>
      <c r="D38" s="20">
        <v>21799</v>
      </c>
      <c r="E38" s="20"/>
      <c r="G38" s="14">
        <v>1</v>
      </c>
      <c r="H38" s="17"/>
      <c r="I38" s="17"/>
    </row>
    <row r="39" spans="1:9" x14ac:dyDescent="0.25">
      <c r="A39" s="4">
        <v>44692</v>
      </c>
      <c r="B39" s="10">
        <v>2205036</v>
      </c>
      <c r="C39" s="11" t="s">
        <v>341</v>
      </c>
      <c r="D39" s="20"/>
      <c r="E39" s="20">
        <v>23000</v>
      </c>
      <c r="G39" s="14"/>
      <c r="H39" s="17"/>
      <c r="I39" s="17"/>
    </row>
    <row r="40" spans="1:9" x14ac:dyDescent="0.25">
      <c r="A40" s="4">
        <v>44693</v>
      </c>
      <c r="B40" s="10">
        <v>2205037</v>
      </c>
      <c r="C40" s="11" t="s">
        <v>342</v>
      </c>
      <c r="D40" s="20"/>
      <c r="E40" s="20">
        <v>20000</v>
      </c>
      <c r="G40" s="14"/>
      <c r="H40" s="17"/>
      <c r="I40" s="17"/>
    </row>
    <row r="41" spans="1:9" x14ac:dyDescent="0.25">
      <c r="A41" s="4">
        <v>44693</v>
      </c>
      <c r="B41" s="10">
        <v>2205038</v>
      </c>
      <c r="C41" s="11" t="s">
        <v>343</v>
      </c>
      <c r="D41" s="20">
        <v>58324</v>
      </c>
      <c r="E41" s="20"/>
      <c r="G41" s="14"/>
      <c r="H41" s="17"/>
      <c r="I41" s="17"/>
    </row>
    <row r="42" spans="1:9" ht="14.25" customHeight="1" x14ac:dyDescent="0.25">
      <c r="A42" s="4">
        <v>44693</v>
      </c>
      <c r="B42" s="10">
        <v>2205039</v>
      </c>
      <c r="C42" s="11" t="s">
        <v>344</v>
      </c>
      <c r="D42" s="20"/>
      <c r="E42" s="20">
        <v>10000</v>
      </c>
      <c r="G42" s="14"/>
      <c r="H42" s="17"/>
      <c r="I42" s="17"/>
    </row>
    <row r="43" spans="1:9" x14ac:dyDescent="0.25">
      <c r="A43" s="4">
        <v>44693</v>
      </c>
      <c r="B43" s="10">
        <v>2205040</v>
      </c>
      <c r="C43" s="11" t="s">
        <v>238</v>
      </c>
      <c r="D43" s="20"/>
      <c r="E43" s="20">
        <v>10000</v>
      </c>
      <c r="G43" s="14"/>
      <c r="H43" s="17"/>
      <c r="I43" s="17"/>
    </row>
    <row r="44" spans="1:9" x14ac:dyDescent="0.25">
      <c r="A44" s="4">
        <v>44693</v>
      </c>
      <c r="B44" s="10">
        <v>2205041</v>
      </c>
      <c r="C44" s="11" t="s">
        <v>345</v>
      </c>
      <c r="D44" s="20"/>
      <c r="E44" s="20">
        <v>40000</v>
      </c>
      <c r="G44" s="14"/>
      <c r="H44" s="17"/>
      <c r="I44" s="17"/>
    </row>
    <row r="45" spans="1:9" x14ac:dyDescent="0.25">
      <c r="A45" s="4">
        <v>44694</v>
      </c>
      <c r="B45" s="10">
        <v>2205042</v>
      </c>
      <c r="C45" s="11" t="s">
        <v>346</v>
      </c>
      <c r="D45" s="20"/>
      <c r="E45" s="20">
        <v>50000</v>
      </c>
      <c r="G45" s="14"/>
      <c r="H45" s="17"/>
      <c r="I45" s="17"/>
    </row>
    <row r="46" spans="1:9" x14ac:dyDescent="0.25">
      <c r="A46" s="4">
        <v>44694</v>
      </c>
      <c r="B46" s="10">
        <v>2205043</v>
      </c>
      <c r="C46" s="11" t="s">
        <v>347</v>
      </c>
      <c r="D46" s="20"/>
      <c r="E46" s="20">
        <v>40000</v>
      </c>
      <c r="G46" s="14"/>
      <c r="H46" s="17"/>
      <c r="I46" s="17"/>
    </row>
    <row r="47" spans="1:9" x14ac:dyDescent="0.25">
      <c r="A47" s="4">
        <v>44694</v>
      </c>
      <c r="B47" s="10">
        <v>2205044</v>
      </c>
      <c r="C47" s="11" t="s">
        <v>348</v>
      </c>
      <c r="D47" s="20"/>
      <c r="E47" s="20">
        <v>10000</v>
      </c>
      <c r="G47" s="14"/>
      <c r="H47" s="17"/>
      <c r="I47" s="17"/>
    </row>
    <row r="48" spans="1:9" x14ac:dyDescent="0.25">
      <c r="A48" s="4">
        <v>44694</v>
      </c>
      <c r="B48" s="10">
        <v>2205045</v>
      </c>
      <c r="C48" s="11" t="s">
        <v>349</v>
      </c>
      <c r="D48" s="20"/>
      <c r="E48" s="20">
        <v>5000</v>
      </c>
      <c r="G48" s="14"/>
      <c r="H48" s="17"/>
      <c r="I48" s="17"/>
    </row>
    <row r="49" spans="1:9" x14ac:dyDescent="0.25">
      <c r="A49" s="4">
        <v>44694</v>
      </c>
      <c r="B49" s="10">
        <v>2205046</v>
      </c>
      <c r="C49" s="11" t="s">
        <v>350</v>
      </c>
      <c r="D49" s="20"/>
      <c r="E49" s="20">
        <v>140000</v>
      </c>
      <c r="G49" s="14"/>
      <c r="H49" s="17"/>
      <c r="I49" s="17"/>
    </row>
    <row r="50" spans="1:9" x14ac:dyDescent="0.25">
      <c r="A50" s="4">
        <v>44694</v>
      </c>
      <c r="B50" s="10">
        <v>2205047</v>
      </c>
      <c r="C50" s="11" t="s">
        <v>351</v>
      </c>
      <c r="D50" s="20"/>
      <c r="E50" s="20">
        <v>116000</v>
      </c>
      <c r="G50" s="14"/>
      <c r="H50" s="17"/>
      <c r="I50" s="17"/>
    </row>
    <row r="51" spans="1:9" x14ac:dyDescent="0.25">
      <c r="A51" s="4">
        <v>44694</v>
      </c>
      <c r="B51" s="10">
        <v>2205048</v>
      </c>
      <c r="C51" s="11" t="s">
        <v>352</v>
      </c>
      <c r="D51" s="20"/>
      <c r="E51" s="20">
        <v>16000</v>
      </c>
      <c r="G51" s="14"/>
      <c r="H51" s="17"/>
      <c r="I51" s="17"/>
    </row>
    <row r="52" spans="1:9" x14ac:dyDescent="0.25">
      <c r="A52" s="4">
        <v>44694</v>
      </c>
      <c r="B52" s="10">
        <v>2205049</v>
      </c>
      <c r="C52" s="11" t="s">
        <v>354</v>
      </c>
      <c r="D52" s="20"/>
      <c r="E52" s="20">
        <v>35000</v>
      </c>
      <c r="G52" s="14"/>
      <c r="H52" s="17"/>
      <c r="I52" s="17"/>
    </row>
    <row r="53" spans="1:9" x14ac:dyDescent="0.25">
      <c r="A53" s="4">
        <v>44694</v>
      </c>
      <c r="B53" s="10">
        <v>2205050</v>
      </c>
      <c r="C53" s="11" t="s">
        <v>353</v>
      </c>
      <c r="D53" s="20">
        <v>172834</v>
      </c>
      <c r="E53" s="20"/>
      <c r="G53" s="14">
        <v>66</v>
      </c>
      <c r="H53" s="17"/>
      <c r="I53" s="17"/>
    </row>
    <row r="54" spans="1:9" x14ac:dyDescent="0.25">
      <c r="A54" s="4">
        <v>44695</v>
      </c>
      <c r="B54" s="10">
        <v>2205051</v>
      </c>
      <c r="C54" s="11" t="s">
        <v>62</v>
      </c>
      <c r="D54" s="20"/>
      <c r="E54" s="20">
        <v>2000</v>
      </c>
      <c r="G54" s="14"/>
      <c r="H54" s="17"/>
      <c r="I54" s="17"/>
    </row>
    <row r="55" spans="1:9" x14ac:dyDescent="0.25">
      <c r="A55" s="4">
        <v>44697</v>
      </c>
      <c r="B55" s="10">
        <v>2205052</v>
      </c>
      <c r="C55" s="11" t="s">
        <v>355</v>
      </c>
      <c r="D55" s="20"/>
      <c r="E55" s="20">
        <v>15400</v>
      </c>
      <c r="G55" s="14"/>
      <c r="H55" s="17"/>
      <c r="I55" s="17"/>
    </row>
    <row r="56" spans="1:9" x14ac:dyDescent="0.25">
      <c r="A56" s="4">
        <v>44697</v>
      </c>
      <c r="B56" s="10">
        <v>2205053</v>
      </c>
      <c r="C56" s="11" t="s">
        <v>356</v>
      </c>
      <c r="D56" s="20"/>
      <c r="E56" s="20">
        <v>5000</v>
      </c>
      <c r="G56" s="14"/>
      <c r="H56" s="17"/>
      <c r="I56" s="17"/>
    </row>
    <row r="57" spans="1:9" x14ac:dyDescent="0.25">
      <c r="A57" s="4">
        <v>44697</v>
      </c>
      <c r="B57" s="10">
        <v>2205054</v>
      </c>
      <c r="C57" s="11" t="s">
        <v>108</v>
      </c>
      <c r="D57" s="20"/>
      <c r="E57" s="20">
        <v>45891</v>
      </c>
      <c r="G57" s="14"/>
      <c r="H57" s="17"/>
      <c r="I57" s="17"/>
    </row>
    <row r="58" spans="1:9" x14ac:dyDescent="0.25">
      <c r="A58" s="4">
        <v>44697</v>
      </c>
      <c r="B58" s="10">
        <v>2205055</v>
      </c>
      <c r="C58" s="11" t="s">
        <v>319</v>
      </c>
      <c r="D58" s="20"/>
      <c r="E58" s="20">
        <v>5000</v>
      </c>
      <c r="G58" s="14"/>
      <c r="H58" s="17"/>
      <c r="I58" s="17"/>
    </row>
    <row r="59" spans="1:9" x14ac:dyDescent="0.25">
      <c r="A59" s="4">
        <v>44697</v>
      </c>
      <c r="B59" s="10">
        <v>2205056</v>
      </c>
      <c r="C59" s="11" t="s">
        <v>357</v>
      </c>
      <c r="D59" s="20">
        <v>83049</v>
      </c>
      <c r="E59" s="20"/>
      <c r="G59" s="14"/>
      <c r="H59" s="17"/>
      <c r="I59" s="17"/>
    </row>
    <row r="60" spans="1:9" x14ac:dyDescent="0.25">
      <c r="A60" s="4">
        <v>44698</v>
      </c>
      <c r="B60" s="10">
        <v>2205057</v>
      </c>
      <c r="C60" s="11" t="s">
        <v>358</v>
      </c>
      <c r="D60" s="20"/>
      <c r="E60" s="20">
        <v>39500</v>
      </c>
      <c r="G60" s="14"/>
      <c r="H60" s="17"/>
      <c r="I60" s="17"/>
    </row>
    <row r="61" spans="1:9" x14ac:dyDescent="0.25">
      <c r="A61" s="4">
        <v>44698</v>
      </c>
      <c r="B61" s="10">
        <v>2205058</v>
      </c>
      <c r="C61" s="11" t="s">
        <v>359</v>
      </c>
      <c r="D61" s="20">
        <v>44233</v>
      </c>
      <c r="E61" s="20"/>
      <c r="G61" s="14"/>
      <c r="H61" s="17"/>
      <c r="I61" s="17"/>
    </row>
    <row r="62" spans="1:9" x14ac:dyDescent="0.25">
      <c r="A62" s="4">
        <v>44699</v>
      </c>
      <c r="B62" s="10">
        <v>2205059</v>
      </c>
      <c r="C62" s="11" t="s">
        <v>360</v>
      </c>
      <c r="D62" s="20"/>
      <c r="E62" s="20">
        <v>30100</v>
      </c>
      <c r="G62" s="14"/>
      <c r="H62" s="17"/>
      <c r="I62" s="17"/>
    </row>
    <row r="63" spans="1:9" x14ac:dyDescent="0.25">
      <c r="A63" s="4">
        <v>44699</v>
      </c>
      <c r="B63" s="10">
        <v>2205060</v>
      </c>
      <c r="C63" s="11" t="s">
        <v>362</v>
      </c>
      <c r="D63" s="20"/>
      <c r="E63" s="20">
        <v>500</v>
      </c>
      <c r="G63" s="14"/>
      <c r="H63" s="17"/>
      <c r="I63" s="17"/>
    </row>
    <row r="64" spans="1:9" x14ac:dyDescent="0.25">
      <c r="A64" s="4">
        <v>44699</v>
      </c>
      <c r="B64" s="10">
        <v>2205061</v>
      </c>
      <c r="C64" s="11" t="s">
        <v>361</v>
      </c>
      <c r="D64" s="20"/>
      <c r="E64" s="20">
        <v>30000</v>
      </c>
      <c r="G64" s="14"/>
      <c r="H64" s="17"/>
      <c r="I64" s="17"/>
    </row>
    <row r="65" spans="1:9" x14ac:dyDescent="0.25">
      <c r="A65" s="4">
        <v>44699</v>
      </c>
      <c r="B65" s="10">
        <v>2205062</v>
      </c>
      <c r="C65" s="11" t="s">
        <v>363</v>
      </c>
      <c r="D65" s="20">
        <v>230792</v>
      </c>
      <c r="E65" s="20"/>
      <c r="G65" s="14">
        <v>8</v>
      </c>
      <c r="H65" s="17"/>
      <c r="I65" s="17"/>
    </row>
    <row r="66" spans="1:9" x14ac:dyDescent="0.25">
      <c r="A66" s="4">
        <v>44699</v>
      </c>
      <c r="B66" s="10">
        <v>2205063</v>
      </c>
      <c r="C66" s="11" t="s">
        <v>346</v>
      </c>
      <c r="D66" s="20"/>
      <c r="E66" s="20">
        <v>50000</v>
      </c>
      <c r="G66" s="14"/>
      <c r="H66" s="17"/>
      <c r="I66" s="17"/>
    </row>
    <row r="67" spans="1:9" x14ac:dyDescent="0.25">
      <c r="A67" s="4">
        <v>44700</v>
      </c>
      <c r="B67" s="10">
        <v>2205064</v>
      </c>
      <c r="C67" s="11" t="s">
        <v>274</v>
      </c>
      <c r="D67" s="20">
        <v>14437</v>
      </c>
      <c r="E67" s="20"/>
      <c r="G67" s="14">
        <v>63</v>
      </c>
      <c r="H67" s="17"/>
      <c r="I67" s="17"/>
    </row>
    <row r="68" spans="1:9" x14ac:dyDescent="0.25">
      <c r="A68" s="4">
        <v>44700</v>
      </c>
      <c r="B68" s="10">
        <v>2205065</v>
      </c>
      <c r="C68" s="11" t="s">
        <v>60</v>
      </c>
      <c r="D68" s="20">
        <v>39394</v>
      </c>
      <c r="E68" s="20"/>
      <c r="G68" s="14">
        <v>-394</v>
      </c>
      <c r="H68" s="17"/>
      <c r="I68" s="17"/>
    </row>
    <row r="69" spans="1:9" x14ac:dyDescent="0.25">
      <c r="A69" s="4">
        <v>44700</v>
      </c>
      <c r="B69" s="10">
        <v>2205066</v>
      </c>
      <c r="C69" s="11" t="s">
        <v>349</v>
      </c>
      <c r="D69" s="20"/>
      <c r="E69" s="20">
        <v>6000</v>
      </c>
      <c r="G69" s="14"/>
      <c r="H69" s="17"/>
      <c r="I69" s="17"/>
    </row>
    <row r="70" spans="1:9" x14ac:dyDescent="0.25">
      <c r="A70" s="4">
        <v>44700</v>
      </c>
      <c r="B70" s="10">
        <v>2205067</v>
      </c>
      <c r="C70" s="11" t="s">
        <v>364</v>
      </c>
      <c r="D70" s="20">
        <v>32205</v>
      </c>
      <c r="E70" s="20"/>
      <c r="G70" s="14">
        <v>-5</v>
      </c>
      <c r="H70" s="17"/>
      <c r="I70" s="17"/>
    </row>
    <row r="71" spans="1:9" x14ac:dyDescent="0.25">
      <c r="A71" s="4">
        <v>44701</v>
      </c>
      <c r="B71" s="10">
        <v>2205068</v>
      </c>
      <c r="C71" s="11" t="s">
        <v>365</v>
      </c>
      <c r="D71" s="20"/>
      <c r="E71" s="20">
        <v>22500</v>
      </c>
      <c r="G71" s="14"/>
      <c r="H71" s="17"/>
      <c r="I71" s="17"/>
    </row>
    <row r="72" spans="1:9" x14ac:dyDescent="0.25">
      <c r="A72" s="4">
        <v>44701</v>
      </c>
      <c r="B72" s="10">
        <v>2205069</v>
      </c>
      <c r="C72" s="11" t="s">
        <v>110</v>
      </c>
      <c r="D72" s="20"/>
      <c r="E72" s="20">
        <v>18000</v>
      </c>
      <c r="G72" s="14"/>
      <c r="H72" s="17"/>
      <c r="I72" s="17"/>
    </row>
    <row r="73" spans="1:9" x14ac:dyDescent="0.25">
      <c r="A73" s="4">
        <v>44701</v>
      </c>
      <c r="B73" s="10">
        <v>2205070</v>
      </c>
      <c r="C73" s="11" t="s">
        <v>366</v>
      </c>
      <c r="D73" s="20"/>
      <c r="E73" s="20">
        <v>150000</v>
      </c>
      <c r="G73" s="14"/>
      <c r="H73" s="17"/>
      <c r="I73" s="17"/>
    </row>
    <row r="74" spans="1:9" x14ac:dyDescent="0.25">
      <c r="A74" s="4">
        <v>44701</v>
      </c>
      <c r="B74" s="10">
        <v>2205071</v>
      </c>
      <c r="C74" s="11" t="s">
        <v>367</v>
      </c>
      <c r="D74" s="20"/>
      <c r="E74" s="20">
        <v>6000</v>
      </c>
      <c r="G74" s="14"/>
      <c r="H74" s="17"/>
      <c r="I74" s="17"/>
    </row>
    <row r="75" spans="1:9" x14ac:dyDescent="0.25">
      <c r="A75" s="4">
        <v>44701</v>
      </c>
      <c r="B75" s="10">
        <v>2205072</v>
      </c>
      <c r="C75" s="11" t="s">
        <v>368</v>
      </c>
      <c r="D75" s="20">
        <v>44463</v>
      </c>
      <c r="E75" s="20"/>
      <c r="G75" s="14">
        <v>37</v>
      </c>
      <c r="H75" s="17"/>
      <c r="I75" s="17"/>
    </row>
    <row r="76" spans="1:9" x14ac:dyDescent="0.25">
      <c r="A76" s="4">
        <v>44701</v>
      </c>
      <c r="B76" s="10">
        <v>2205073</v>
      </c>
      <c r="C76" s="11" t="s">
        <v>369</v>
      </c>
      <c r="D76" s="70">
        <v>59941</v>
      </c>
      <c r="E76" s="20"/>
      <c r="G76" s="14">
        <v>-141</v>
      </c>
      <c r="H76" s="17"/>
      <c r="I76" s="17"/>
    </row>
    <row r="77" spans="1:9" x14ac:dyDescent="0.25">
      <c r="A77" s="4">
        <v>44701</v>
      </c>
      <c r="B77" s="10">
        <v>2205074</v>
      </c>
      <c r="C77" s="11" t="s">
        <v>370</v>
      </c>
      <c r="D77" s="20"/>
      <c r="E77" s="20">
        <v>99000</v>
      </c>
      <c r="G77" s="14"/>
      <c r="H77" s="17"/>
      <c r="I77" s="17"/>
    </row>
    <row r="78" spans="1:9" x14ac:dyDescent="0.25">
      <c r="A78" s="4">
        <v>44702</v>
      </c>
      <c r="B78" s="10">
        <v>2205075</v>
      </c>
      <c r="C78" s="11" t="s">
        <v>371</v>
      </c>
      <c r="D78" s="20">
        <v>2668</v>
      </c>
      <c r="E78" s="20"/>
      <c r="G78" s="14">
        <v>-68</v>
      </c>
      <c r="H78" s="17"/>
      <c r="I78" s="17"/>
    </row>
    <row r="79" spans="1:9" x14ac:dyDescent="0.25">
      <c r="A79" s="4">
        <v>44704</v>
      </c>
      <c r="B79" s="10">
        <v>2205076</v>
      </c>
      <c r="C79" s="11" t="s">
        <v>212</v>
      </c>
      <c r="D79" s="20"/>
      <c r="E79" s="20">
        <v>2000</v>
      </c>
      <c r="G79" s="14"/>
      <c r="H79" s="17"/>
      <c r="I79" s="17"/>
    </row>
    <row r="80" spans="1:9" x14ac:dyDescent="0.25">
      <c r="A80" s="4">
        <v>44704</v>
      </c>
      <c r="B80" s="10">
        <v>2205077</v>
      </c>
      <c r="C80" s="11" t="s">
        <v>96</v>
      </c>
      <c r="D80" s="20"/>
      <c r="E80" s="20">
        <v>24000</v>
      </c>
      <c r="G80" s="14"/>
      <c r="H80" s="17"/>
      <c r="I80" s="17"/>
    </row>
    <row r="81" spans="1:9" x14ac:dyDescent="0.25">
      <c r="A81" s="4">
        <v>44704</v>
      </c>
      <c r="B81" s="10">
        <v>2205078</v>
      </c>
      <c r="C81" s="11" t="s">
        <v>372</v>
      </c>
      <c r="D81" s="20"/>
      <c r="E81" s="20">
        <v>30000</v>
      </c>
      <c r="G81" s="14"/>
      <c r="H81" s="17"/>
      <c r="I81" s="17"/>
    </row>
    <row r="82" spans="1:9" x14ac:dyDescent="0.25">
      <c r="A82" s="4">
        <v>44704</v>
      </c>
      <c r="B82" s="10">
        <v>2205079</v>
      </c>
      <c r="C82" s="11" t="s">
        <v>373</v>
      </c>
      <c r="D82" s="20"/>
      <c r="E82" s="20">
        <v>10000</v>
      </c>
      <c r="G82" s="14"/>
      <c r="H82" s="17"/>
      <c r="I82" s="17"/>
    </row>
    <row r="83" spans="1:9" x14ac:dyDescent="0.25">
      <c r="A83" s="4">
        <v>44704</v>
      </c>
      <c r="B83" s="10">
        <v>2205080</v>
      </c>
      <c r="C83" s="11" t="s">
        <v>374</v>
      </c>
      <c r="D83" s="20"/>
      <c r="E83" s="20">
        <v>25000</v>
      </c>
      <c r="G83" s="14"/>
      <c r="H83" s="17"/>
      <c r="I83" s="17"/>
    </row>
    <row r="84" spans="1:9" x14ac:dyDescent="0.25">
      <c r="A84" s="4">
        <v>44704</v>
      </c>
      <c r="B84" s="10">
        <v>2205081</v>
      </c>
      <c r="C84" s="11" t="s">
        <v>375</v>
      </c>
      <c r="D84" s="20"/>
      <c r="E84" s="20">
        <v>14000</v>
      </c>
      <c r="G84" s="14"/>
      <c r="H84" s="17"/>
      <c r="I84" s="17"/>
    </row>
    <row r="85" spans="1:9" x14ac:dyDescent="0.25">
      <c r="A85" s="4">
        <v>44704</v>
      </c>
      <c r="B85" s="10">
        <v>2205082</v>
      </c>
      <c r="C85" s="11" t="s">
        <v>14</v>
      </c>
      <c r="D85" s="20"/>
      <c r="E85" s="20">
        <v>1500</v>
      </c>
      <c r="G85" s="14"/>
      <c r="H85" s="17"/>
      <c r="I85" s="17"/>
    </row>
    <row r="86" spans="1:9" x14ac:dyDescent="0.25">
      <c r="A86" s="4">
        <v>44704</v>
      </c>
      <c r="B86" s="10">
        <v>2205083</v>
      </c>
      <c r="C86" s="11" t="s">
        <v>129</v>
      </c>
      <c r="D86" s="20"/>
      <c r="E86" s="20">
        <v>10000</v>
      </c>
      <c r="G86" s="14"/>
      <c r="H86" s="17"/>
      <c r="I86" s="17"/>
    </row>
    <row r="87" spans="1:9" x14ac:dyDescent="0.25">
      <c r="A87" s="4">
        <v>44704</v>
      </c>
      <c r="B87" s="10">
        <v>2205084</v>
      </c>
      <c r="C87" s="11" t="s">
        <v>376</v>
      </c>
      <c r="D87" s="20">
        <v>143505</v>
      </c>
      <c r="E87" s="20"/>
      <c r="G87" s="14">
        <v>-105</v>
      </c>
      <c r="H87" s="17"/>
      <c r="I87" s="17"/>
    </row>
    <row r="88" spans="1:9" x14ac:dyDescent="0.25">
      <c r="A88" s="4">
        <v>44705</v>
      </c>
      <c r="B88" s="10">
        <v>2205085</v>
      </c>
      <c r="C88" s="11" t="s">
        <v>377</v>
      </c>
      <c r="D88" s="20"/>
      <c r="E88" s="20">
        <v>30000</v>
      </c>
      <c r="G88" s="14"/>
      <c r="H88" s="17"/>
      <c r="I88" s="17"/>
    </row>
    <row r="89" spans="1:9" x14ac:dyDescent="0.25">
      <c r="A89" s="4">
        <v>44705</v>
      </c>
      <c r="B89" s="10">
        <v>2205086</v>
      </c>
      <c r="C89" s="11" t="s">
        <v>378</v>
      </c>
      <c r="D89" s="20"/>
      <c r="E89" s="20">
        <v>2500</v>
      </c>
      <c r="G89" s="14"/>
      <c r="H89" s="17"/>
      <c r="I89" s="17"/>
    </row>
    <row r="90" spans="1:9" x14ac:dyDescent="0.25">
      <c r="A90" s="4">
        <v>44705</v>
      </c>
      <c r="B90" s="10">
        <v>2205087</v>
      </c>
      <c r="C90" s="11" t="s">
        <v>379</v>
      </c>
      <c r="D90" s="20">
        <v>8915</v>
      </c>
      <c r="E90" s="20"/>
      <c r="G90" s="14">
        <v>-15</v>
      </c>
      <c r="H90" s="17"/>
      <c r="I90" s="17"/>
    </row>
    <row r="91" spans="1:9" x14ac:dyDescent="0.25">
      <c r="A91" s="4">
        <v>44706</v>
      </c>
      <c r="B91" s="10">
        <v>2205088</v>
      </c>
      <c r="C91" s="11" t="s">
        <v>380</v>
      </c>
      <c r="D91" s="20"/>
      <c r="E91" s="20">
        <v>50000</v>
      </c>
      <c r="G91" s="14"/>
      <c r="H91" s="17"/>
      <c r="I91" s="17"/>
    </row>
    <row r="92" spans="1:9" x14ac:dyDescent="0.25">
      <c r="A92" s="4">
        <v>44706</v>
      </c>
      <c r="B92" s="10">
        <v>2205089</v>
      </c>
      <c r="C92" s="11" t="s">
        <v>399</v>
      </c>
      <c r="D92" s="20"/>
      <c r="E92" s="20">
        <v>2000</v>
      </c>
      <c r="G92" s="14"/>
      <c r="H92" s="17"/>
      <c r="I92" s="17"/>
    </row>
    <row r="93" spans="1:9" x14ac:dyDescent="0.25">
      <c r="A93" s="4">
        <v>44706</v>
      </c>
      <c r="B93" s="10">
        <v>2205090</v>
      </c>
      <c r="C93" s="11" t="s">
        <v>381</v>
      </c>
      <c r="D93" s="20">
        <v>12248</v>
      </c>
      <c r="E93" s="20"/>
      <c r="G93" s="14">
        <v>-48</v>
      </c>
      <c r="H93" s="17"/>
      <c r="I93" s="17"/>
    </row>
    <row r="94" spans="1:9" x14ac:dyDescent="0.25">
      <c r="A94" s="4">
        <v>44706</v>
      </c>
      <c r="B94" s="10">
        <v>2205091</v>
      </c>
      <c r="C94" s="11" t="s">
        <v>382</v>
      </c>
      <c r="D94" s="20"/>
      <c r="E94" s="20">
        <v>80000</v>
      </c>
      <c r="G94" s="14"/>
      <c r="H94" s="17"/>
      <c r="I94" s="17"/>
    </row>
    <row r="95" spans="1:9" x14ac:dyDescent="0.25">
      <c r="A95" s="4">
        <v>44708</v>
      </c>
      <c r="B95" s="10">
        <v>2205092</v>
      </c>
      <c r="C95" s="11" t="s">
        <v>383</v>
      </c>
      <c r="D95" s="20"/>
      <c r="E95" s="20">
        <v>33000</v>
      </c>
      <c r="G95" s="14"/>
      <c r="H95" s="17"/>
      <c r="I95" s="17"/>
    </row>
    <row r="96" spans="1:9" x14ac:dyDescent="0.25">
      <c r="A96" s="4">
        <v>44708</v>
      </c>
      <c r="B96" s="10">
        <v>2205093</v>
      </c>
      <c r="C96" s="11" t="s">
        <v>398</v>
      </c>
      <c r="D96" s="20"/>
      <c r="E96" s="20">
        <v>30000</v>
      </c>
      <c r="G96" s="14"/>
      <c r="H96" s="17"/>
      <c r="I96" s="17"/>
    </row>
    <row r="97" spans="1:9" x14ac:dyDescent="0.25">
      <c r="A97" s="4">
        <v>44708</v>
      </c>
      <c r="B97" s="10">
        <v>2205094</v>
      </c>
      <c r="C97" s="11" t="s">
        <v>384</v>
      </c>
      <c r="D97" s="20"/>
      <c r="E97" s="20">
        <v>6000</v>
      </c>
      <c r="G97" s="14"/>
      <c r="H97" s="17"/>
      <c r="I97" s="17"/>
    </row>
    <row r="98" spans="1:9" x14ac:dyDescent="0.25">
      <c r="A98" s="4">
        <v>44708</v>
      </c>
      <c r="B98" s="10">
        <v>2205095</v>
      </c>
      <c r="C98" s="11" t="s">
        <v>366</v>
      </c>
      <c r="D98" s="20"/>
      <c r="E98" s="20">
        <v>50000</v>
      </c>
      <c r="G98" s="14"/>
      <c r="H98" s="17"/>
      <c r="I98" s="17"/>
    </row>
    <row r="99" spans="1:9" x14ac:dyDescent="0.25">
      <c r="A99" s="4">
        <v>44708</v>
      </c>
      <c r="B99" s="10">
        <v>2205096</v>
      </c>
      <c r="C99" s="11" t="s">
        <v>385</v>
      </c>
      <c r="D99" s="20"/>
      <c r="E99" s="20">
        <v>155000</v>
      </c>
      <c r="G99" s="14"/>
      <c r="H99" s="17"/>
      <c r="I99" s="17"/>
    </row>
    <row r="100" spans="1:9" x14ac:dyDescent="0.25">
      <c r="A100" s="4">
        <v>44708</v>
      </c>
      <c r="B100" s="10">
        <v>2205097</v>
      </c>
      <c r="C100" s="11" t="s">
        <v>386</v>
      </c>
      <c r="D100" s="20"/>
      <c r="E100" s="20">
        <v>4000</v>
      </c>
      <c r="G100" s="14"/>
      <c r="H100" s="17"/>
      <c r="I100" s="17"/>
    </row>
    <row r="101" spans="1:9" x14ac:dyDescent="0.25">
      <c r="A101" s="4">
        <v>44708</v>
      </c>
      <c r="B101" s="10">
        <v>2205098</v>
      </c>
      <c r="C101" s="11" t="s">
        <v>62</v>
      </c>
      <c r="D101" s="20"/>
      <c r="E101" s="20">
        <v>2000</v>
      </c>
      <c r="G101" s="14"/>
      <c r="H101" s="17"/>
      <c r="I101" s="17"/>
    </row>
    <row r="102" spans="1:9" x14ac:dyDescent="0.25">
      <c r="A102" s="4">
        <v>44708</v>
      </c>
      <c r="B102" s="10">
        <v>2205099</v>
      </c>
      <c r="C102" s="11" t="s">
        <v>389</v>
      </c>
      <c r="D102" s="20"/>
      <c r="E102" s="20">
        <v>85500</v>
      </c>
      <c r="G102" s="14"/>
      <c r="H102" s="17"/>
      <c r="I102" s="17"/>
    </row>
    <row r="103" spans="1:9" x14ac:dyDescent="0.25">
      <c r="A103" s="4">
        <v>44708</v>
      </c>
      <c r="B103" s="10">
        <v>2205100</v>
      </c>
      <c r="C103" s="11" t="s">
        <v>387</v>
      </c>
      <c r="D103" s="20">
        <v>172481</v>
      </c>
      <c r="E103" s="20"/>
      <c r="G103" s="14">
        <v>-181</v>
      </c>
      <c r="H103" s="17"/>
      <c r="I103" s="17"/>
    </row>
    <row r="104" spans="1:9" x14ac:dyDescent="0.25">
      <c r="A104" s="4">
        <v>44709</v>
      </c>
      <c r="B104" s="10">
        <v>2205101</v>
      </c>
      <c r="C104" s="11" t="s">
        <v>388</v>
      </c>
      <c r="D104" s="20">
        <v>56268</v>
      </c>
      <c r="E104" s="20"/>
      <c r="G104" s="14">
        <v>32</v>
      </c>
      <c r="H104" s="17"/>
      <c r="I104" s="17"/>
    </row>
    <row r="105" spans="1:9" x14ac:dyDescent="0.25">
      <c r="A105" s="4">
        <v>44711</v>
      </c>
      <c r="B105" s="10">
        <v>2205102</v>
      </c>
      <c r="C105" s="11" t="s">
        <v>346</v>
      </c>
      <c r="D105" s="20"/>
      <c r="E105" s="20">
        <v>50000</v>
      </c>
      <c r="G105" s="14"/>
      <c r="H105" s="17"/>
      <c r="I105" s="17"/>
    </row>
    <row r="106" spans="1:9" x14ac:dyDescent="0.25">
      <c r="A106" s="4">
        <v>44711</v>
      </c>
      <c r="B106" s="10">
        <v>2205103</v>
      </c>
      <c r="C106" s="11" t="s">
        <v>391</v>
      </c>
      <c r="D106" s="20">
        <v>84365</v>
      </c>
      <c r="E106" s="20"/>
      <c r="G106" s="14">
        <v>35</v>
      </c>
      <c r="H106" s="17"/>
      <c r="I106" s="17"/>
    </row>
    <row r="107" spans="1:9" x14ac:dyDescent="0.25">
      <c r="A107" s="4">
        <v>44712</v>
      </c>
      <c r="B107" s="10">
        <v>2205104</v>
      </c>
      <c r="C107" s="11" t="s">
        <v>392</v>
      </c>
      <c r="D107" s="20">
        <v>895387</v>
      </c>
      <c r="E107" s="20"/>
      <c r="G107" s="14">
        <v>-87</v>
      </c>
      <c r="H107" s="17"/>
      <c r="I107" s="17"/>
    </row>
    <row r="108" spans="1:9" x14ac:dyDescent="0.25">
      <c r="A108" s="4">
        <v>44712</v>
      </c>
      <c r="B108" s="10">
        <v>2205105</v>
      </c>
      <c r="C108" s="11" t="s">
        <v>393</v>
      </c>
      <c r="D108" s="20"/>
      <c r="E108" s="20">
        <v>67500</v>
      </c>
      <c r="G108" s="14"/>
      <c r="H108" s="17"/>
      <c r="I108" s="17"/>
    </row>
    <row r="109" spans="1:9" x14ac:dyDescent="0.25">
      <c r="A109" s="11"/>
      <c r="B109" s="11"/>
      <c r="C109" s="11"/>
      <c r="D109" s="11"/>
      <c r="E109" s="11"/>
      <c r="G109" s="14">
        <v>-204</v>
      </c>
      <c r="H109" s="17"/>
      <c r="I109" s="17"/>
    </row>
    <row r="110" spans="1:9" x14ac:dyDescent="0.25">
      <c r="D110" s="7">
        <f>SUM(D3:D109)</f>
        <v>4356099</v>
      </c>
      <c r="E110" s="7">
        <f>SUM(E3:E109)</f>
        <v>2771463</v>
      </c>
      <c r="H110" s="17"/>
      <c r="I110" s="17"/>
    </row>
    <row r="111" spans="1:9" x14ac:dyDescent="0.25">
      <c r="H111" s="17"/>
      <c r="I111" s="17"/>
    </row>
    <row r="112" spans="1:9" x14ac:dyDescent="0.25">
      <c r="D112" s="15" t="s">
        <v>8</v>
      </c>
      <c r="E112" s="7">
        <f>D110-E110</f>
        <v>1584636</v>
      </c>
      <c r="H112" s="17"/>
      <c r="I112" s="17"/>
    </row>
    <row r="113" spans="2:9" x14ac:dyDescent="0.25">
      <c r="G113" s="16" t="s">
        <v>8</v>
      </c>
      <c r="H113" s="7">
        <f>SUM(E112+G109)</f>
        <v>1584432</v>
      </c>
      <c r="I113" s="17"/>
    </row>
    <row r="114" spans="2:9" x14ac:dyDescent="0.25">
      <c r="H114" s="17"/>
      <c r="I114" s="17"/>
    </row>
    <row r="115" spans="2:9" x14ac:dyDescent="0.25">
      <c r="B115" s="39"/>
      <c r="C115" s="37"/>
      <c r="E115" s="38"/>
      <c r="F115" s="36"/>
      <c r="H115" s="17"/>
      <c r="I115" s="17"/>
    </row>
    <row r="116" spans="2:9" x14ac:dyDescent="0.25">
      <c r="H116" s="17"/>
      <c r="I116" s="17"/>
    </row>
    <row r="117" spans="2:9" x14ac:dyDescent="0.25">
      <c r="H117" s="17"/>
      <c r="I117" s="17"/>
    </row>
    <row r="118" spans="2:9" x14ac:dyDescent="0.25">
      <c r="H118" s="17"/>
      <c r="I118" s="17"/>
    </row>
    <row r="119" spans="2:9" x14ac:dyDescent="0.25">
      <c r="H119" s="17"/>
      <c r="I119" s="17"/>
    </row>
    <row r="120" spans="2:9" x14ac:dyDescent="0.25">
      <c r="H120" s="17"/>
      <c r="I120" s="17"/>
    </row>
    <row r="121" spans="2:9" x14ac:dyDescent="0.25">
      <c r="H121" s="17"/>
      <c r="I121" s="17"/>
    </row>
    <row r="122" spans="2:9" x14ac:dyDescent="0.25">
      <c r="H122" s="17"/>
      <c r="I122" s="17"/>
    </row>
    <row r="123" spans="2:9" x14ac:dyDescent="0.25">
      <c r="H123" s="17"/>
      <c r="I123" s="17"/>
    </row>
    <row r="124" spans="2:9" x14ac:dyDescent="0.25">
      <c r="H124" s="17"/>
      <c r="I124" s="17"/>
    </row>
    <row r="125" spans="2:9" x14ac:dyDescent="0.25">
      <c r="H125" s="17"/>
      <c r="I125" s="17"/>
    </row>
    <row r="126" spans="2:9" x14ac:dyDescent="0.25">
      <c r="H126" s="17"/>
      <c r="I126" s="17"/>
    </row>
    <row r="127" spans="2:9" x14ac:dyDescent="0.25">
      <c r="H127" s="17"/>
      <c r="I127" s="17"/>
    </row>
    <row r="128" spans="2:9" x14ac:dyDescent="0.25">
      <c r="H128" s="17"/>
      <c r="I128" s="17"/>
    </row>
    <row r="129" spans="8:13" x14ac:dyDescent="0.25">
      <c r="H129" s="17"/>
      <c r="I129" s="17"/>
    </row>
    <row r="130" spans="8:13" x14ac:dyDescent="0.25">
      <c r="H130" s="17"/>
      <c r="I130" s="17"/>
    </row>
    <row r="131" spans="8:13" x14ac:dyDescent="0.25">
      <c r="H131" s="17"/>
      <c r="I131" s="17"/>
    </row>
    <row r="132" spans="8:13" x14ac:dyDescent="0.25">
      <c r="H132" s="17"/>
      <c r="I132" s="17"/>
    </row>
    <row r="133" spans="8:13" x14ac:dyDescent="0.25">
      <c r="H133" s="17"/>
      <c r="I133" s="17"/>
      <c r="L133" s="25"/>
      <c r="M133" s="25"/>
    </row>
    <row r="134" spans="8:13" x14ac:dyDescent="0.25">
      <c r="H134" s="17"/>
      <c r="I134" s="17"/>
      <c r="L134" s="25"/>
      <c r="M134" s="25"/>
    </row>
    <row r="135" spans="8:13" x14ac:dyDescent="0.25">
      <c r="H135" s="17"/>
      <c r="I135" s="17"/>
      <c r="L135" s="25"/>
      <c r="M135" s="25"/>
    </row>
    <row r="136" spans="8:13" x14ac:dyDescent="0.25">
      <c r="H136" s="17"/>
      <c r="I136" s="17"/>
      <c r="L136" s="25"/>
      <c r="M136" s="25"/>
    </row>
    <row r="137" spans="8:13" x14ac:dyDescent="0.25">
      <c r="H137" s="17"/>
      <c r="I137" s="17"/>
      <c r="L137" s="25"/>
      <c r="M137" s="25"/>
    </row>
    <row r="138" spans="8:13" x14ac:dyDescent="0.25">
      <c r="H138" s="17"/>
      <c r="I138" s="17"/>
      <c r="L138" s="25"/>
      <c r="M138" s="25"/>
    </row>
    <row r="139" spans="8:13" x14ac:dyDescent="0.25">
      <c r="H139" s="17"/>
      <c r="I139" s="17"/>
      <c r="K139" s="25"/>
      <c r="L139" s="25"/>
      <c r="M139" s="25"/>
    </row>
    <row r="140" spans="8:13" x14ac:dyDescent="0.25">
      <c r="H140" s="17"/>
      <c r="I140" s="17"/>
      <c r="K140" s="25"/>
      <c r="L140" s="25"/>
      <c r="M140" s="25"/>
    </row>
    <row r="141" spans="8:13" x14ac:dyDescent="0.25">
      <c r="H141" s="17"/>
      <c r="I141" s="17"/>
      <c r="K141" s="25"/>
      <c r="L141" s="25"/>
      <c r="M141" s="25"/>
    </row>
    <row r="142" spans="8:13" x14ac:dyDescent="0.25">
      <c r="H142" s="17"/>
      <c r="I142" s="17"/>
      <c r="K142" s="25"/>
      <c r="L142" s="25"/>
      <c r="M142" s="25"/>
    </row>
    <row r="143" spans="8:13" x14ac:dyDescent="0.25">
      <c r="H143" s="17"/>
      <c r="I143" s="17"/>
      <c r="K143" s="25"/>
      <c r="L143" s="25"/>
      <c r="M143" s="25"/>
    </row>
    <row r="144" spans="8:13" x14ac:dyDescent="0.25">
      <c r="H144" s="17"/>
      <c r="I144" s="17"/>
      <c r="K144" s="25"/>
      <c r="L144" s="25"/>
      <c r="M144" s="25"/>
    </row>
    <row r="145" spans="8:13" x14ac:dyDescent="0.25">
      <c r="H145" s="17"/>
      <c r="I145" s="17"/>
      <c r="K145" s="25"/>
      <c r="L145" s="25"/>
      <c r="M145" s="25"/>
    </row>
    <row r="146" spans="8:13" x14ac:dyDescent="0.25">
      <c r="H146" s="17"/>
      <c r="I146" s="17"/>
      <c r="K146" s="25"/>
      <c r="L146" s="25"/>
      <c r="M146" s="25"/>
    </row>
    <row r="147" spans="8:13" x14ac:dyDescent="0.25">
      <c r="H147" s="17"/>
      <c r="I147" s="17"/>
      <c r="K147" s="25"/>
      <c r="L147" s="25"/>
      <c r="M147" s="25"/>
    </row>
    <row r="148" spans="8:13" x14ac:dyDescent="0.25">
      <c r="H148" s="17"/>
      <c r="I148" s="17"/>
      <c r="K148" s="25"/>
      <c r="L148" s="25"/>
      <c r="M148" s="25"/>
    </row>
    <row r="149" spans="8:13" x14ac:dyDescent="0.25">
      <c r="H149" s="17"/>
      <c r="I149" s="17"/>
      <c r="K149" s="25"/>
      <c r="L149" s="25"/>
      <c r="M149" s="25"/>
    </row>
    <row r="150" spans="8:13" x14ac:dyDescent="0.25">
      <c r="H150" s="17"/>
      <c r="I150" s="17"/>
      <c r="K150" s="25"/>
      <c r="L150" s="25"/>
      <c r="M150" s="25"/>
    </row>
    <row r="151" spans="8:13" x14ac:dyDescent="0.25">
      <c r="H151" s="17"/>
      <c r="I151" s="17"/>
      <c r="L151" s="25"/>
      <c r="M151" s="25"/>
    </row>
    <row r="152" spans="8:13" x14ac:dyDescent="0.25">
      <c r="H152" s="17"/>
      <c r="I152" s="17"/>
      <c r="K152" s="24"/>
      <c r="L152" s="25"/>
      <c r="M152" s="25"/>
    </row>
    <row r="153" spans="8:13" x14ac:dyDescent="0.25">
      <c r="H153" s="17"/>
      <c r="I153" s="17"/>
      <c r="K153" s="24"/>
      <c r="L153" s="25"/>
      <c r="M153" s="25"/>
    </row>
    <row r="154" spans="8:13" x14ac:dyDescent="0.25">
      <c r="H154" s="17"/>
      <c r="I154" s="17"/>
      <c r="J154" s="19"/>
      <c r="L154" s="25"/>
      <c r="M154" s="25"/>
    </row>
    <row r="155" spans="8:13" x14ac:dyDescent="0.25">
      <c r="H155" s="17"/>
      <c r="I155" s="17"/>
    </row>
    <row r="156" spans="8:13" x14ac:dyDescent="0.25">
      <c r="H156" s="17"/>
      <c r="I156" s="17"/>
      <c r="J156" s="24"/>
    </row>
    <row r="157" spans="8:13" x14ac:dyDescent="0.25">
      <c r="H157" s="17"/>
      <c r="I157" s="17"/>
    </row>
    <row r="158" spans="8:13" x14ac:dyDescent="0.25">
      <c r="H158" s="17"/>
      <c r="I158" s="17"/>
    </row>
    <row r="159" spans="8:13" x14ac:dyDescent="0.25">
      <c r="H159" s="17"/>
      <c r="I159" s="17"/>
    </row>
    <row r="160" spans="8:13" x14ac:dyDescent="0.25">
      <c r="H160" s="17"/>
      <c r="I160" s="17"/>
    </row>
    <row r="161" spans="8:9" x14ac:dyDescent="0.25">
      <c r="H161" s="17"/>
      <c r="I161" s="17"/>
    </row>
    <row r="162" spans="8:9" x14ac:dyDescent="0.25">
      <c r="H162" s="17"/>
      <c r="I162" s="17"/>
    </row>
    <row r="163" spans="8:9" x14ac:dyDescent="0.25">
      <c r="H163" s="17"/>
      <c r="I163" s="17"/>
    </row>
    <row r="164" spans="8:9" x14ac:dyDescent="0.25">
      <c r="H164" s="17"/>
      <c r="I164" s="17"/>
    </row>
    <row r="165" spans="8:9" x14ac:dyDescent="0.25">
      <c r="H165" s="17"/>
      <c r="I165" s="17"/>
    </row>
    <row r="166" spans="8:9" x14ac:dyDescent="0.25">
      <c r="H166" s="17"/>
      <c r="I166" s="17"/>
    </row>
    <row r="167" spans="8:9" x14ac:dyDescent="0.25">
      <c r="H167" s="17"/>
      <c r="I167" s="17"/>
    </row>
    <row r="168" spans="8:9" x14ac:dyDescent="0.25">
      <c r="H168" s="17"/>
      <c r="I168" s="17"/>
    </row>
    <row r="169" spans="8:9" x14ac:dyDescent="0.25">
      <c r="H169" s="17"/>
      <c r="I169" s="17"/>
    </row>
    <row r="170" spans="8:9" x14ac:dyDescent="0.25">
      <c r="H170" s="17"/>
      <c r="I170" s="17"/>
    </row>
    <row r="171" spans="8:9" x14ac:dyDescent="0.25">
      <c r="H171" s="17"/>
      <c r="I171" s="17"/>
    </row>
    <row r="172" spans="8:9" x14ac:dyDescent="0.25">
      <c r="H172" s="17"/>
      <c r="I172" s="17"/>
    </row>
    <row r="173" spans="8:9" x14ac:dyDescent="0.25">
      <c r="H173" s="7"/>
      <c r="I173" s="17"/>
    </row>
    <row r="174" spans="8:9" x14ac:dyDescent="0.25">
      <c r="H174" s="17"/>
      <c r="I174" s="17"/>
    </row>
    <row r="175" spans="8:9" x14ac:dyDescent="0.25">
      <c r="H175" s="17"/>
      <c r="I175" s="17"/>
    </row>
  </sheetData>
  <pageMargins left="0.11811023622047245" right="0" top="0.35433070866141736" bottom="0.23622047244094491" header="0.23622047244094491" footer="0.31496062992125984"/>
  <pageSetup paperSize="9" scale="8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N137"/>
  <sheetViews>
    <sheetView topLeftCell="A63" workbookViewId="0">
      <selection activeCell="F63" sqref="F63"/>
    </sheetView>
  </sheetViews>
  <sheetFormatPr baseColWidth="10" defaultRowHeight="15" x14ac:dyDescent="0.25"/>
  <cols>
    <col min="4" max="4" width="57" customWidth="1"/>
    <col min="5" max="5" width="14.85546875" customWidth="1"/>
    <col min="6" max="6" width="14.140625" customWidth="1"/>
    <col min="10" max="10" width="12.85546875" bestFit="1" customWidth="1"/>
    <col min="11" max="12" width="12.85546875" style="23" bestFit="1" customWidth="1"/>
    <col min="14" max="14" width="12.85546875" bestFit="1" customWidth="1"/>
  </cols>
  <sheetData>
    <row r="5" spans="2:9" x14ac:dyDescent="0.25">
      <c r="B5" s="1" t="s">
        <v>0</v>
      </c>
      <c r="C5" s="2" t="s">
        <v>1</v>
      </c>
      <c r="D5" s="1" t="s">
        <v>2</v>
      </c>
      <c r="E5" s="3" t="s">
        <v>3</v>
      </c>
      <c r="F5" s="3" t="s">
        <v>4</v>
      </c>
      <c r="H5" s="3" t="s">
        <v>5</v>
      </c>
      <c r="I5" s="18"/>
    </row>
    <row r="6" spans="2:9" x14ac:dyDescent="0.25">
      <c r="B6" s="4"/>
      <c r="C6" s="5"/>
      <c r="D6" s="6" t="s">
        <v>390</v>
      </c>
      <c r="E6" s="7">
        <f>MAI!E112</f>
        <v>1584636</v>
      </c>
      <c r="F6" s="8"/>
      <c r="H6" s="9"/>
      <c r="I6" s="17"/>
    </row>
    <row r="7" spans="2:9" x14ac:dyDescent="0.25">
      <c r="B7" s="4">
        <v>44713</v>
      </c>
      <c r="C7" s="10">
        <v>2206001</v>
      </c>
      <c r="D7" s="27" t="s">
        <v>394</v>
      </c>
      <c r="E7" s="7"/>
      <c r="F7" s="26">
        <v>40000</v>
      </c>
      <c r="H7" s="9"/>
    </row>
    <row r="8" spans="2:9" x14ac:dyDescent="0.25">
      <c r="B8" s="4">
        <v>44713</v>
      </c>
      <c r="C8" s="10">
        <v>2206002</v>
      </c>
      <c r="D8" s="11" t="s">
        <v>395</v>
      </c>
      <c r="E8" s="7"/>
      <c r="F8" s="26">
        <v>1000000</v>
      </c>
      <c r="H8" s="7"/>
    </row>
    <row r="9" spans="2:9" x14ac:dyDescent="0.25">
      <c r="B9" s="4">
        <v>44713</v>
      </c>
      <c r="C9" s="10">
        <v>2206003</v>
      </c>
      <c r="D9" s="11" t="s">
        <v>396</v>
      </c>
      <c r="E9" s="20"/>
      <c r="F9" s="21">
        <v>40000</v>
      </c>
      <c r="H9" s="11"/>
      <c r="I9" s="17"/>
    </row>
    <row r="10" spans="2:9" x14ac:dyDescent="0.25">
      <c r="B10" s="4">
        <v>44713</v>
      </c>
      <c r="C10" s="10">
        <v>2206004</v>
      </c>
      <c r="D10" s="11" t="s">
        <v>397</v>
      </c>
      <c r="E10" s="7">
        <v>216159</v>
      </c>
      <c r="F10" s="8"/>
      <c r="H10" s="11"/>
      <c r="I10" s="17"/>
    </row>
    <row r="11" spans="2:9" x14ac:dyDescent="0.25">
      <c r="B11" s="4">
        <v>44714</v>
      </c>
      <c r="C11" s="10">
        <v>2206005</v>
      </c>
      <c r="D11" s="11" t="s">
        <v>400</v>
      </c>
      <c r="E11" s="7">
        <v>52143</v>
      </c>
      <c r="F11" s="8"/>
      <c r="H11" s="11">
        <v>-143</v>
      </c>
      <c r="I11" s="17"/>
    </row>
    <row r="12" spans="2:9" x14ac:dyDescent="0.25">
      <c r="B12" s="4">
        <v>44714</v>
      </c>
      <c r="C12" s="10">
        <v>2206006</v>
      </c>
      <c r="D12" s="11" t="s">
        <v>14</v>
      </c>
      <c r="E12" s="7"/>
      <c r="F12" s="8">
        <v>1500</v>
      </c>
      <c r="H12" s="11"/>
      <c r="I12" s="17"/>
    </row>
    <row r="13" spans="2:9" x14ac:dyDescent="0.25">
      <c r="B13" s="4">
        <v>44715</v>
      </c>
      <c r="C13" s="10">
        <v>2206007</v>
      </c>
      <c r="D13" s="11" t="s">
        <v>401</v>
      </c>
      <c r="E13" s="7">
        <v>257179</v>
      </c>
      <c r="F13" s="8"/>
      <c r="H13" s="11"/>
      <c r="I13" s="17"/>
    </row>
    <row r="14" spans="2:9" x14ac:dyDescent="0.25">
      <c r="B14" s="4">
        <v>44715</v>
      </c>
      <c r="C14" s="10">
        <v>2206008</v>
      </c>
      <c r="D14" s="11" t="s">
        <v>402</v>
      </c>
      <c r="E14" s="7"/>
      <c r="F14" s="8">
        <v>44500</v>
      </c>
      <c r="H14" s="11"/>
    </row>
    <row r="15" spans="2:9" x14ac:dyDescent="0.25">
      <c r="B15" s="4">
        <v>44715</v>
      </c>
      <c r="C15" s="10">
        <v>2206009</v>
      </c>
      <c r="D15" s="11" t="s">
        <v>403</v>
      </c>
      <c r="E15" s="7"/>
      <c r="F15" s="8">
        <v>6500</v>
      </c>
      <c r="H15" s="11"/>
      <c r="I15" s="17"/>
    </row>
    <row r="16" spans="2:9" x14ac:dyDescent="0.25">
      <c r="B16" s="4">
        <v>44719</v>
      </c>
      <c r="C16" s="10">
        <v>2206010</v>
      </c>
      <c r="D16" s="11" t="s">
        <v>404</v>
      </c>
      <c r="E16" s="7"/>
      <c r="F16" s="59">
        <v>47000</v>
      </c>
      <c r="H16" s="14"/>
      <c r="I16" s="17"/>
    </row>
    <row r="17" spans="2:9" x14ac:dyDescent="0.25">
      <c r="B17" s="4">
        <v>44719</v>
      </c>
      <c r="C17" s="10">
        <v>2206011</v>
      </c>
      <c r="D17" s="11" t="s">
        <v>405</v>
      </c>
      <c r="E17" s="7"/>
      <c r="F17" s="8">
        <v>60000</v>
      </c>
      <c r="H17" s="11"/>
    </row>
    <row r="18" spans="2:9" x14ac:dyDescent="0.25">
      <c r="B18" s="4">
        <v>44719</v>
      </c>
      <c r="C18" s="10">
        <v>2206012</v>
      </c>
      <c r="D18" s="11" t="s">
        <v>406</v>
      </c>
      <c r="E18" s="7">
        <v>243393</v>
      </c>
      <c r="F18" s="8"/>
      <c r="H18" s="11">
        <v>-93</v>
      </c>
      <c r="I18" s="17"/>
    </row>
    <row r="19" spans="2:9" x14ac:dyDescent="0.25">
      <c r="B19" s="4">
        <v>44720</v>
      </c>
      <c r="C19" s="10">
        <v>2206013</v>
      </c>
      <c r="D19" s="11" t="s">
        <v>170</v>
      </c>
      <c r="E19" s="7"/>
      <c r="F19" s="8">
        <v>600000</v>
      </c>
      <c r="H19" s="14"/>
      <c r="I19" s="17"/>
    </row>
    <row r="20" spans="2:9" x14ac:dyDescent="0.25">
      <c r="B20" s="4">
        <v>44720</v>
      </c>
      <c r="C20" s="10">
        <v>2206014</v>
      </c>
      <c r="D20" s="27" t="s">
        <v>14</v>
      </c>
      <c r="E20" s="7"/>
      <c r="F20" s="8">
        <v>1500</v>
      </c>
      <c r="H20" s="14"/>
      <c r="I20" s="17"/>
    </row>
    <row r="21" spans="2:9" x14ac:dyDescent="0.25">
      <c r="B21" s="4">
        <v>44720</v>
      </c>
      <c r="C21" s="10">
        <v>2206015</v>
      </c>
      <c r="D21" s="11" t="s">
        <v>407</v>
      </c>
      <c r="E21" s="7">
        <v>78706</v>
      </c>
      <c r="F21" s="26"/>
      <c r="H21" s="14"/>
      <c r="I21" s="17"/>
    </row>
    <row r="22" spans="2:9" x14ac:dyDescent="0.25">
      <c r="B22" s="4">
        <v>44720</v>
      </c>
      <c r="C22" s="10">
        <v>2206016</v>
      </c>
      <c r="D22" s="11" t="s">
        <v>408</v>
      </c>
      <c r="E22" s="7">
        <v>25514</v>
      </c>
      <c r="F22" s="8"/>
      <c r="H22" s="14">
        <v>114</v>
      </c>
      <c r="I22" s="17"/>
    </row>
    <row r="23" spans="2:9" x14ac:dyDescent="0.25">
      <c r="B23" s="4">
        <v>44721</v>
      </c>
      <c r="C23" s="10">
        <v>2206017</v>
      </c>
      <c r="D23" s="11" t="s">
        <v>409</v>
      </c>
      <c r="E23" s="7"/>
      <c r="F23" s="8">
        <v>35000</v>
      </c>
      <c r="H23" s="14"/>
      <c r="I23" s="17"/>
    </row>
    <row r="24" spans="2:9" x14ac:dyDescent="0.25">
      <c r="B24" s="4">
        <v>44721</v>
      </c>
      <c r="C24" s="10">
        <v>2206018</v>
      </c>
      <c r="D24" s="11" t="s">
        <v>410</v>
      </c>
      <c r="E24" s="7"/>
      <c r="F24" s="8">
        <v>49000</v>
      </c>
      <c r="H24" s="14"/>
      <c r="I24" s="17"/>
    </row>
    <row r="25" spans="2:9" x14ac:dyDescent="0.25">
      <c r="B25" s="4">
        <v>44721</v>
      </c>
      <c r="C25" s="10">
        <v>2206019</v>
      </c>
      <c r="D25" s="11" t="s">
        <v>412</v>
      </c>
      <c r="E25" s="7"/>
      <c r="F25" s="8">
        <v>6000</v>
      </c>
      <c r="H25" s="14"/>
      <c r="I25" s="17"/>
    </row>
    <row r="26" spans="2:9" x14ac:dyDescent="0.25">
      <c r="B26" s="4">
        <v>44721</v>
      </c>
      <c r="C26" s="10">
        <v>2206020</v>
      </c>
      <c r="D26" s="11" t="s">
        <v>411</v>
      </c>
      <c r="E26" s="7"/>
      <c r="F26" s="8">
        <v>20000</v>
      </c>
      <c r="H26" s="14"/>
      <c r="I26" s="17"/>
    </row>
    <row r="27" spans="2:9" x14ac:dyDescent="0.25">
      <c r="B27" s="4">
        <v>44721</v>
      </c>
      <c r="C27" s="10">
        <v>2206021</v>
      </c>
      <c r="D27" s="11" t="s">
        <v>413</v>
      </c>
      <c r="E27" s="7"/>
      <c r="F27" s="8">
        <v>20000</v>
      </c>
      <c r="H27" s="14"/>
      <c r="I27" s="17"/>
    </row>
    <row r="28" spans="2:9" x14ac:dyDescent="0.25">
      <c r="B28" s="4">
        <v>44721</v>
      </c>
      <c r="C28" s="10">
        <v>2206022</v>
      </c>
      <c r="D28" s="11" t="s">
        <v>414</v>
      </c>
      <c r="E28" s="7"/>
      <c r="F28" s="8">
        <v>90000</v>
      </c>
      <c r="H28" s="14"/>
      <c r="I28" s="17"/>
    </row>
    <row r="29" spans="2:9" x14ac:dyDescent="0.25">
      <c r="B29" s="4">
        <v>44721</v>
      </c>
      <c r="C29" s="10">
        <v>2206023</v>
      </c>
      <c r="D29" s="11" t="s">
        <v>415</v>
      </c>
      <c r="E29" s="7">
        <v>327115</v>
      </c>
      <c r="F29" s="8"/>
      <c r="H29" s="14">
        <v>-215</v>
      </c>
      <c r="I29" s="17"/>
    </row>
    <row r="30" spans="2:9" x14ac:dyDescent="0.25">
      <c r="B30" s="4">
        <v>44722</v>
      </c>
      <c r="C30" s="10">
        <v>2206024</v>
      </c>
      <c r="D30" s="11" t="s">
        <v>416</v>
      </c>
      <c r="E30" s="7"/>
      <c r="F30" s="8">
        <v>15000</v>
      </c>
      <c r="H30" s="14"/>
      <c r="I30" s="17"/>
    </row>
    <row r="31" spans="2:9" x14ac:dyDescent="0.25">
      <c r="B31" s="4">
        <v>44722</v>
      </c>
      <c r="C31" s="10">
        <v>2206025</v>
      </c>
      <c r="D31" s="11" t="s">
        <v>417</v>
      </c>
      <c r="E31" s="7"/>
      <c r="F31" s="8">
        <v>20000</v>
      </c>
      <c r="H31" s="14"/>
      <c r="I31" s="17"/>
    </row>
    <row r="32" spans="2:9" x14ac:dyDescent="0.25">
      <c r="B32" s="4">
        <v>44722</v>
      </c>
      <c r="C32" s="10">
        <v>2206026</v>
      </c>
      <c r="D32" s="11" t="s">
        <v>14</v>
      </c>
      <c r="E32" s="7"/>
      <c r="F32" s="8">
        <v>1500</v>
      </c>
      <c r="H32" s="14"/>
      <c r="I32" s="17"/>
    </row>
    <row r="33" spans="2:9" x14ac:dyDescent="0.25">
      <c r="B33" s="4">
        <v>44722</v>
      </c>
      <c r="C33" s="10">
        <v>2206027</v>
      </c>
      <c r="D33" s="11" t="s">
        <v>418</v>
      </c>
      <c r="E33" s="7"/>
      <c r="F33" s="8">
        <v>9965</v>
      </c>
      <c r="H33" s="14"/>
      <c r="I33" s="17"/>
    </row>
    <row r="34" spans="2:9" x14ac:dyDescent="0.25">
      <c r="B34" s="4">
        <v>44722</v>
      </c>
      <c r="C34" s="10">
        <v>2206028</v>
      </c>
      <c r="D34" s="11" t="s">
        <v>419</v>
      </c>
      <c r="E34" s="7"/>
      <c r="F34" s="8">
        <v>64000</v>
      </c>
      <c r="H34" s="14"/>
      <c r="I34" s="17"/>
    </row>
    <row r="35" spans="2:9" x14ac:dyDescent="0.25">
      <c r="B35" s="4">
        <v>44723</v>
      </c>
      <c r="C35" s="10">
        <v>2206029</v>
      </c>
      <c r="D35" s="11" t="s">
        <v>420</v>
      </c>
      <c r="E35" s="7">
        <v>57412</v>
      </c>
      <c r="F35" s="8"/>
      <c r="H35" s="14"/>
      <c r="I35" s="17"/>
    </row>
    <row r="36" spans="2:9" x14ac:dyDescent="0.25">
      <c r="B36" s="4">
        <v>44725</v>
      </c>
      <c r="C36" s="10">
        <v>2206030</v>
      </c>
      <c r="D36" s="11" t="s">
        <v>421</v>
      </c>
      <c r="E36" s="7"/>
      <c r="F36" s="8">
        <v>40000</v>
      </c>
      <c r="H36" s="14"/>
      <c r="I36" s="17"/>
    </row>
    <row r="37" spans="2:9" x14ac:dyDescent="0.25">
      <c r="B37" s="4">
        <v>44725</v>
      </c>
      <c r="C37" s="10">
        <v>2206031</v>
      </c>
      <c r="D37" s="11" t="s">
        <v>422</v>
      </c>
      <c r="E37" s="7"/>
      <c r="F37" s="8">
        <v>1000</v>
      </c>
      <c r="H37" s="14"/>
      <c r="I37" s="17"/>
    </row>
    <row r="38" spans="2:9" x14ac:dyDescent="0.25">
      <c r="B38" s="4">
        <v>44725</v>
      </c>
      <c r="C38" s="10">
        <v>2206032</v>
      </c>
      <c r="D38" s="11" t="s">
        <v>108</v>
      </c>
      <c r="E38" s="7"/>
      <c r="F38" s="8">
        <v>32904</v>
      </c>
      <c r="H38" s="14"/>
      <c r="I38" s="17"/>
    </row>
    <row r="39" spans="2:9" x14ac:dyDescent="0.25">
      <c r="B39" s="4">
        <v>44725</v>
      </c>
      <c r="C39" s="10">
        <v>2206033</v>
      </c>
      <c r="D39" s="11" t="s">
        <v>423</v>
      </c>
      <c r="E39" s="7"/>
      <c r="F39" s="8">
        <v>45000</v>
      </c>
      <c r="H39" s="14"/>
      <c r="I39" s="17"/>
    </row>
    <row r="40" spans="2:9" x14ac:dyDescent="0.25">
      <c r="B40" s="4">
        <v>44725</v>
      </c>
      <c r="C40" s="10">
        <v>2206034</v>
      </c>
      <c r="D40" s="11" t="s">
        <v>424</v>
      </c>
      <c r="E40" s="7"/>
      <c r="F40" s="8">
        <v>10000</v>
      </c>
      <c r="H40" s="14"/>
      <c r="I40" s="17"/>
    </row>
    <row r="41" spans="2:9" x14ac:dyDescent="0.25">
      <c r="B41" s="4">
        <v>44725</v>
      </c>
      <c r="C41" s="10">
        <v>2206035</v>
      </c>
      <c r="D41" s="11" t="s">
        <v>425</v>
      </c>
      <c r="E41" s="7">
        <v>770259</v>
      </c>
      <c r="F41" s="8"/>
      <c r="H41" s="14"/>
      <c r="I41" s="17"/>
    </row>
    <row r="42" spans="2:9" x14ac:dyDescent="0.25">
      <c r="B42" s="4">
        <v>44725</v>
      </c>
      <c r="C42" s="10">
        <v>2206036</v>
      </c>
      <c r="D42" s="11" t="s">
        <v>426</v>
      </c>
      <c r="E42" s="7"/>
      <c r="F42" s="8">
        <v>20000</v>
      </c>
      <c r="H42" s="14"/>
      <c r="I42" s="17"/>
    </row>
    <row r="43" spans="2:9" x14ac:dyDescent="0.25">
      <c r="B43" s="4">
        <v>44726</v>
      </c>
      <c r="C43" s="10">
        <v>2206037</v>
      </c>
      <c r="D43" s="11" t="s">
        <v>427</v>
      </c>
      <c r="E43" s="7">
        <v>355495</v>
      </c>
      <c r="F43" s="8"/>
      <c r="H43" s="14"/>
      <c r="I43" s="17"/>
    </row>
    <row r="44" spans="2:9" x14ac:dyDescent="0.25">
      <c r="B44" s="4">
        <v>44727</v>
      </c>
      <c r="C44" s="10">
        <v>2206038</v>
      </c>
      <c r="D44" s="11" t="s">
        <v>346</v>
      </c>
      <c r="E44" s="7"/>
      <c r="F44" s="8">
        <v>50100</v>
      </c>
      <c r="H44" s="14"/>
      <c r="I44" s="17"/>
    </row>
    <row r="45" spans="2:9" x14ac:dyDescent="0.25">
      <c r="B45" s="4">
        <v>44727</v>
      </c>
      <c r="C45" s="10">
        <v>2206039</v>
      </c>
      <c r="D45" s="11" t="s">
        <v>170</v>
      </c>
      <c r="E45" s="7"/>
      <c r="F45" s="8">
        <v>1000000</v>
      </c>
      <c r="H45" s="14"/>
      <c r="I45" s="17"/>
    </row>
    <row r="46" spans="2:9" x14ac:dyDescent="0.25">
      <c r="B46" s="4">
        <v>44727</v>
      </c>
      <c r="C46" s="10">
        <v>2206040</v>
      </c>
      <c r="D46" s="11" t="s">
        <v>428</v>
      </c>
      <c r="E46" s="7"/>
      <c r="F46" s="8">
        <v>38600</v>
      </c>
      <c r="H46" s="14"/>
      <c r="I46" s="17"/>
    </row>
    <row r="47" spans="2:9" x14ac:dyDescent="0.25">
      <c r="B47" s="4">
        <v>44727</v>
      </c>
      <c r="C47" s="10">
        <v>2206041</v>
      </c>
      <c r="D47" s="11" t="s">
        <v>429</v>
      </c>
      <c r="E47" s="7"/>
      <c r="F47" s="8">
        <v>170000</v>
      </c>
      <c r="H47" s="14"/>
      <c r="I47" s="17"/>
    </row>
    <row r="48" spans="2:9" x14ac:dyDescent="0.25">
      <c r="B48" s="4">
        <v>44727</v>
      </c>
      <c r="C48" s="10">
        <v>2206042</v>
      </c>
      <c r="D48" s="11" t="s">
        <v>430</v>
      </c>
      <c r="E48" s="7">
        <v>168538</v>
      </c>
      <c r="F48" s="8"/>
      <c r="H48" s="14"/>
      <c r="I48" s="17"/>
    </row>
    <row r="49" spans="2:9" x14ac:dyDescent="0.25">
      <c r="B49" s="4">
        <v>44728</v>
      </c>
      <c r="C49" s="10">
        <v>2206043</v>
      </c>
      <c r="D49" s="11" t="s">
        <v>431</v>
      </c>
      <c r="E49" s="7">
        <v>33341</v>
      </c>
      <c r="F49" s="8"/>
      <c r="H49" s="14">
        <v>9</v>
      </c>
      <c r="I49" s="17"/>
    </row>
    <row r="50" spans="2:9" x14ac:dyDescent="0.25">
      <c r="B50" s="4">
        <v>44729</v>
      </c>
      <c r="C50" s="10">
        <v>2206044</v>
      </c>
      <c r="D50" s="11" t="s">
        <v>436</v>
      </c>
      <c r="E50" s="7"/>
      <c r="F50" s="59">
        <v>5000</v>
      </c>
      <c r="H50" s="14"/>
      <c r="I50" s="17"/>
    </row>
    <row r="51" spans="2:9" x14ac:dyDescent="0.25">
      <c r="B51" s="4">
        <v>44729</v>
      </c>
      <c r="C51" s="10">
        <v>2206045</v>
      </c>
      <c r="D51" s="11" t="s">
        <v>62</v>
      </c>
      <c r="E51" s="7"/>
      <c r="F51" s="8">
        <v>2000</v>
      </c>
      <c r="H51" s="14"/>
      <c r="I51" s="17"/>
    </row>
    <row r="52" spans="2:9" x14ac:dyDescent="0.25">
      <c r="B52" s="4">
        <v>44729</v>
      </c>
      <c r="C52" s="10">
        <v>2206046</v>
      </c>
      <c r="D52" s="11" t="s">
        <v>432</v>
      </c>
      <c r="E52" s="7"/>
      <c r="F52" s="8">
        <v>360100</v>
      </c>
      <c r="H52" s="14"/>
      <c r="I52" s="17"/>
    </row>
    <row r="53" spans="2:9" x14ac:dyDescent="0.25">
      <c r="B53" s="4">
        <v>44729</v>
      </c>
      <c r="C53" s="10">
        <v>2206047</v>
      </c>
      <c r="D53" s="11" t="s">
        <v>433</v>
      </c>
      <c r="E53" s="7"/>
      <c r="F53" s="8">
        <v>20000</v>
      </c>
      <c r="H53" s="14"/>
      <c r="I53" s="17"/>
    </row>
    <row r="54" spans="2:9" x14ac:dyDescent="0.25">
      <c r="B54" s="4">
        <v>44729</v>
      </c>
      <c r="C54" s="10">
        <v>2206048</v>
      </c>
      <c r="D54" s="11" t="s">
        <v>434</v>
      </c>
      <c r="E54" s="7">
        <v>37894</v>
      </c>
      <c r="F54" s="8"/>
      <c r="H54" s="14">
        <v>-94</v>
      </c>
      <c r="I54" s="17"/>
    </row>
    <row r="55" spans="2:9" x14ac:dyDescent="0.25">
      <c r="B55" s="4">
        <v>44729</v>
      </c>
      <c r="C55" s="10">
        <v>2206049</v>
      </c>
      <c r="D55" s="11" t="s">
        <v>435</v>
      </c>
      <c r="E55" s="7"/>
      <c r="F55" s="8">
        <v>87500</v>
      </c>
      <c r="H55" s="14"/>
      <c r="I55" s="17"/>
    </row>
    <row r="56" spans="2:9" x14ac:dyDescent="0.25">
      <c r="B56" s="4">
        <v>44730</v>
      </c>
      <c r="C56" s="10">
        <v>2206050</v>
      </c>
      <c r="D56" s="11" t="s">
        <v>437</v>
      </c>
      <c r="E56" s="7">
        <v>54852</v>
      </c>
      <c r="F56" s="8"/>
      <c r="H56" s="14">
        <v>-52</v>
      </c>
      <c r="I56" s="17"/>
    </row>
    <row r="57" spans="2:9" x14ac:dyDescent="0.25">
      <c r="B57" s="4">
        <v>44732</v>
      </c>
      <c r="C57" s="10">
        <v>2206051</v>
      </c>
      <c r="D57" s="11" t="s">
        <v>438</v>
      </c>
      <c r="E57" s="7">
        <v>2213</v>
      </c>
      <c r="F57" s="8"/>
      <c r="H57" s="14"/>
      <c r="I57" s="17"/>
    </row>
    <row r="58" spans="2:9" x14ac:dyDescent="0.25">
      <c r="B58" s="4">
        <v>44732</v>
      </c>
      <c r="C58" s="10">
        <v>2206052</v>
      </c>
      <c r="D58" s="11" t="s">
        <v>439</v>
      </c>
      <c r="E58" s="7"/>
      <c r="F58" s="8">
        <v>3000</v>
      </c>
      <c r="H58" s="14"/>
      <c r="I58" s="17"/>
    </row>
    <row r="59" spans="2:9" ht="15.75" x14ac:dyDescent="0.25">
      <c r="B59" s="42">
        <v>44732</v>
      </c>
      <c r="C59" s="43">
        <v>2206053</v>
      </c>
      <c r="D59" s="44" t="s">
        <v>440</v>
      </c>
      <c r="E59" s="45">
        <v>236861</v>
      </c>
      <c r="F59" s="46"/>
      <c r="G59" s="47"/>
      <c r="H59" s="48">
        <v>-61</v>
      </c>
      <c r="I59" s="17"/>
    </row>
    <row r="60" spans="2:9" ht="15.75" x14ac:dyDescent="0.25">
      <c r="B60" s="42">
        <v>44733</v>
      </c>
      <c r="C60" s="43">
        <v>2206054</v>
      </c>
      <c r="D60" s="44" t="s">
        <v>441</v>
      </c>
      <c r="E60" s="45">
        <v>108456</v>
      </c>
      <c r="F60" s="46"/>
      <c r="G60" s="47"/>
      <c r="H60" s="48"/>
      <c r="I60" s="17"/>
    </row>
    <row r="61" spans="2:9" ht="15.75" x14ac:dyDescent="0.25">
      <c r="B61" s="42">
        <v>44734</v>
      </c>
      <c r="C61" s="43">
        <v>2206055</v>
      </c>
      <c r="D61" s="44" t="s">
        <v>442</v>
      </c>
      <c r="E61" s="45">
        <v>106294</v>
      </c>
      <c r="F61" s="46"/>
      <c r="G61" s="47"/>
      <c r="H61" s="48">
        <v>-144</v>
      </c>
      <c r="I61" s="17"/>
    </row>
    <row r="62" spans="2:9" ht="15.75" x14ac:dyDescent="0.25">
      <c r="B62" s="42">
        <v>44735</v>
      </c>
      <c r="C62" s="43">
        <v>2206056</v>
      </c>
      <c r="D62" s="44" t="s">
        <v>421</v>
      </c>
      <c r="E62" s="45"/>
      <c r="F62" s="46">
        <v>40000</v>
      </c>
      <c r="G62" s="47"/>
      <c r="H62" s="48"/>
      <c r="I62" s="17"/>
    </row>
    <row r="63" spans="2:9" ht="15.75" x14ac:dyDescent="0.25">
      <c r="B63" s="42">
        <v>44735</v>
      </c>
      <c r="C63" s="43">
        <v>2206057</v>
      </c>
      <c r="D63" s="44" t="s">
        <v>346</v>
      </c>
      <c r="E63" s="45"/>
      <c r="F63" s="46">
        <v>50000</v>
      </c>
      <c r="G63" s="47"/>
      <c r="H63" s="48"/>
      <c r="I63" s="17"/>
    </row>
    <row r="64" spans="2:9" ht="15.75" x14ac:dyDescent="0.25">
      <c r="B64" s="42">
        <v>44735</v>
      </c>
      <c r="C64" s="43">
        <v>2206058</v>
      </c>
      <c r="D64" s="44" t="s">
        <v>443</v>
      </c>
      <c r="E64" s="45">
        <v>7723</v>
      </c>
      <c r="F64" s="46"/>
      <c r="G64" s="47"/>
      <c r="H64" s="48">
        <v>-23</v>
      </c>
      <c r="I64" s="17"/>
    </row>
    <row r="65" spans="2:11" ht="15.75" x14ac:dyDescent="0.25">
      <c r="B65" s="42">
        <v>44735</v>
      </c>
      <c r="C65" s="43">
        <v>2206059</v>
      </c>
      <c r="D65" s="44" t="s">
        <v>444</v>
      </c>
      <c r="E65" s="45"/>
      <c r="F65" s="46">
        <v>600</v>
      </c>
      <c r="G65" s="47"/>
      <c r="H65" s="48"/>
      <c r="I65" s="17"/>
    </row>
    <row r="66" spans="2:11" ht="15.75" x14ac:dyDescent="0.25">
      <c r="B66" s="42">
        <v>44736</v>
      </c>
      <c r="C66" s="43">
        <v>2206060</v>
      </c>
      <c r="D66" s="44" t="s">
        <v>445</v>
      </c>
      <c r="E66" s="45"/>
      <c r="F66" s="46">
        <v>6000</v>
      </c>
      <c r="G66" s="47"/>
      <c r="H66" s="48"/>
      <c r="I66" s="17"/>
    </row>
    <row r="67" spans="2:11" ht="15.75" x14ac:dyDescent="0.25">
      <c r="B67" s="42">
        <v>44736</v>
      </c>
      <c r="C67" s="43">
        <v>2206061</v>
      </c>
      <c r="D67" s="44" t="s">
        <v>446</v>
      </c>
      <c r="E67" s="45">
        <v>385360</v>
      </c>
      <c r="F67" s="46"/>
      <c r="G67" s="47"/>
      <c r="H67" s="48">
        <v>-60</v>
      </c>
      <c r="I67" s="17"/>
    </row>
    <row r="68" spans="2:11" ht="15.75" x14ac:dyDescent="0.25">
      <c r="B68" s="42">
        <v>44736</v>
      </c>
      <c r="C68" s="43">
        <v>2206062</v>
      </c>
      <c r="D68" s="44" t="s">
        <v>447</v>
      </c>
      <c r="E68" s="45"/>
      <c r="F68" s="46">
        <v>94500</v>
      </c>
      <c r="G68" s="47"/>
      <c r="H68" s="48"/>
      <c r="I68" s="17"/>
    </row>
    <row r="69" spans="2:11" ht="15.75" x14ac:dyDescent="0.25">
      <c r="B69" s="42">
        <v>44736</v>
      </c>
      <c r="C69" s="43">
        <v>2206063</v>
      </c>
      <c r="D69" s="44" t="s">
        <v>334</v>
      </c>
      <c r="E69" s="45">
        <v>52658</v>
      </c>
      <c r="F69" s="46"/>
      <c r="G69" s="47"/>
      <c r="H69" s="48">
        <v>-8</v>
      </c>
      <c r="I69" s="17"/>
    </row>
    <row r="70" spans="2:11" ht="15.75" x14ac:dyDescent="0.25">
      <c r="B70" s="42">
        <v>44737</v>
      </c>
      <c r="C70" s="43">
        <v>2206064</v>
      </c>
      <c r="D70" s="44" t="s">
        <v>448</v>
      </c>
      <c r="E70" s="45">
        <v>38633</v>
      </c>
      <c r="F70" s="46"/>
      <c r="G70" s="47"/>
      <c r="H70" s="48">
        <v>-33</v>
      </c>
      <c r="I70" s="17"/>
    </row>
    <row r="71" spans="2:11" ht="15.75" x14ac:dyDescent="0.25">
      <c r="B71" s="42">
        <v>44739</v>
      </c>
      <c r="C71" s="43">
        <v>2206065</v>
      </c>
      <c r="D71" s="44" t="s">
        <v>452</v>
      </c>
      <c r="E71" s="45"/>
      <c r="F71" s="46">
        <v>155000</v>
      </c>
      <c r="G71" s="47"/>
      <c r="H71" s="48"/>
      <c r="I71" s="17"/>
    </row>
    <row r="72" spans="2:11" ht="15.75" x14ac:dyDescent="0.25">
      <c r="B72" s="42">
        <v>44739</v>
      </c>
      <c r="C72" s="43">
        <v>2206066</v>
      </c>
      <c r="D72" s="44" t="s">
        <v>449</v>
      </c>
      <c r="E72" s="45"/>
      <c r="F72" s="46">
        <v>30100</v>
      </c>
      <c r="G72" s="47"/>
      <c r="H72" s="48"/>
      <c r="I72" s="17"/>
    </row>
    <row r="73" spans="2:11" ht="15.75" x14ac:dyDescent="0.25">
      <c r="B73" s="42">
        <v>44739</v>
      </c>
      <c r="C73" s="43">
        <v>2206067</v>
      </c>
      <c r="D73" s="44" t="s">
        <v>450</v>
      </c>
      <c r="E73" s="45"/>
      <c r="F73" s="46">
        <v>30100</v>
      </c>
      <c r="G73" s="47"/>
      <c r="H73" s="48"/>
      <c r="I73" s="17"/>
      <c r="K73" s="25"/>
    </row>
    <row r="74" spans="2:11" ht="15.75" x14ac:dyDescent="0.25">
      <c r="B74" s="42">
        <v>44739</v>
      </c>
      <c r="C74" s="43">
        <v>2206068</v>
      </c>
      <c r="D74" s="44" t="s">
        <v>451</v>
      </c>
      <c r="E74" s="45"/>
      <c r="F74" s="46">
        <v>13000</v>
      </c>
      <c r="G74" s="47"/>
      <c r="H74" s="48"/>
      <c r="I74" s="17"/>
      <c r="K74" s="25"/>
    </row>
    <row r="75" spans="2:11" ht="15.75" x14ac:dyDescent="0.25">
      <c r="B75" s="42">
        <v>44739</v>
      </c>
      <c r="C75" s="43">
        <v>2206069</v>
      </c>
      <c r="D75" s="44" t="s">
        <v>110</v>
      </c>
      <c r="E75" s="45"/>
      <c r="F75" s="46">
        <v>10000</v>
      </c>
      <c r="G75" s="47"/>
      <c r="H75" s="48"/>
      <c r="I75" s="17"/>
      <c r="K75" s="25"/>
    </row>
    <row r="76" spans="2:11" ht="15.75" x14ac:dyDescent="0.25">
      <c r="B76" s="42">
        <v>44739</v>
      </c>
      <c r="C76" s="43">
        <v>2206070</v>
      </c>
      <c r="D76" s="44" t="s">
        <v>454</v>
      </c>
      <c r="E76" s="45"/>
      <c r="F76" s="46">
        <v>40000</v>
      </c>
      <c r="G76" s="47"/>
      <c r="H76" s="48"/>
      <c r="I76" s="17"/>
      <c r="K76" s="25"/>
    </row>
    <row r="77" spans="2:11" ht="15.75" x14ac:dyDescent="0.25">
      <c r="B77" s="42">
        <v>44739</v>
      </c>
      <c r="C77" s="43">
        <v>2206071</v>
      </c>
      <c r="D77" s="44" t="s">
        <v>14</v>
      </c>
      <c r="E77" s="45"/>
      <c r="F77" s="46">
        <v>1500</v>
      </c>
      <c r="G77" s="47"/>
      <c r="H77" s="48"/>
      <c r="I77" s="17"/>
      <c r="K77" s="25"/>
    </row>
    <row r="78" spans="2:11" ht="15.75" x14ac:dyDescent="0.25">
      <c r="B78" s="42">
        <v>44739</v>
      </c>
      <c r="C78" s="43">
        <v>2206072</v>
      </c>
      <c r="D78" s="44" t="s">
        <v>455</v>
      </c>
      <c r="E78" s="45">
        <v>69972</v>
      </c>
      <c r="F78" s="46"/>
      <c r="G78" s="47"/>
      <c r="H78" s="48">
        <v>-122</v>
      </c>
      <c r="I78" s="17"/>
      <c r="K78" s="25"/>
    </row>
    <row r="79" spans="2:11" ht="15.75" x14ac:dyDescent="0.25">
      <c r="B79" s="42">
        <v>44740</v>
      </c>
      <c r="C79" s="43">
        <v>2206073</v>
      </c>
      <c r="D79" s="44" t="s">
        <v>456</v>
      </c>
      <c r="E79" s="45"/>
      <c r="F79" s="46">
        <v>55000</v>
      </c>
      <c r="G79" s="47"/>
      <c r="H79" s="48"/>
      <c r="I79" s="17"/>
      <c r="K79" s="25"/>
    </row>
    <row r="80" spans="2:11" ht="15.75" x14ac:dyDescent="0.25">
      <c r="B80" s="42">
        <v>44740</v>
      </c>
      <c r="C80" s="43">
        <v>2206074</v>
      </c>
      <c r="D80" s="44" t="s">
        <v>457</v>
      </c>
      <c r="E80" s="45"/>
      <c r="F80" s="46">
        <v>4000</v>
      </c>
      <c r="G80" s="47"/>
      <c r="H80" s="48"/>
      <c r="I80" s="17"/>
      <c r="K80" s="25"/>
    </row>
    <row r="81" spans="2:11" ht="15.75" x14ac:dyDescent="0.25">
      <c r="B81" s="42">
        <v>44740</v>
      </c>
      <c r="C81" s="43">
        <v>2206075</v>
      </c>
      <c r="D81" s="44" t="s">
        <v>458</v>
      </c>
      <c r="E81" s="45">
        <v>85009</v>
      </c>
      <c r="F81" s="46"/>
      <c r="G81" s="47"/>
      <c r="H81" s="48">
        <v>-109</v>
      </c>
      <c r="I81" s="17"/>
      <c r="K81" s="25"/>
    </row>
    <row r="82" spans="2:11" ht="15.75" x14ac:dyDescent="0.25">
      <c r="B82" s="42">
        <v>44741</v>
      </c>
      <c r="C82" s="43">
        <v>2206076</v>
      </c>
      <c r="D82" s="44" t="s">
        <v>459</v>
      </c>
      <c r="E82" s="45"/>
      <c r="F82" s="46">
        <v>12500</v>
      </c>
      <c r="G82" s="47"/>
      <c r="H82" s="48"/>
      <c r="I82" s="17"/>
      <c r="K82" s="25"/>
    </row>
    <row r="83" spans="2:11" ht="15.75" x14ac:dyDescent="0.25">
      <c r="B83" s="42">
        <v>44741</v>
      </c>
      <c r="C83" s="43">
        <v>2206077</v>
      </c>
      <c r="D83" s="44" t="s">
        <v>460</v>
      </c>
      <c r="E83" s="45">
        <v>1016488</v>
      </c>
      <c r="F83" s="46"/>
      <c r="G83" s="47"/>
      <c r="H83" s="48">
        <v>-88</v>
      </c>
      <c r="I83" s="17"/>
      <c r="K83" s="25"/>
    </row>
    <row r="84" spans="2:11" ht="15.75" x14ac:dyDescent="0.25">
      <c r="B84" s="42">
        <v>44742</v>
      </c>
      <c r="C84" s="43">
        <v>2206078</v>
      </c>
      <c r="D84" s="44" t="s">
        <v>461</v>
      </c>
      <c r="E84" s="45"/>
      <c r="F84" s="46">
        <v>3500</v>
      </c>
      <c r="G84" s="47"/>
      <c r="H84" s="48"/>
      <c r="I84" s="17"/>
      <c r="K84" s="25"/>
    </row>
    <row r="85" spans="2:11" ht="15.75" x14ac:dyDescent="0.25">
      <c r="B85" s="42">
        <v>44742</v>
      </c>
      <c r="C85" s="43">
        <v>2206079</v>
      </c>
      <c r="D85" s="44" t="s">
        <v>462</v>
      </c>
      <c r="E85" s="45"/>
      <c r="F85" s="46">
        <v>32000</v>
      </c>
      <c r="G85" s="47"/>
      <c r="H85" s="48"/>
      <c r="I85" s="17"/>
      <c r="K85" s="25"/>
    </row>
    <row r="86" spans="2:11" ht="15.75" x14ac:dyDescent="0.25">
      <c r="B86" s="42">
        <v>44742</v>
      </c>
      <c r="C86" s="43">
        <v>2206080</v>
      </c>
      <c r="D86" s="44" t="s">
        <v>463</v>
      </c>
      <c r="E86" s="45"/>
      <c r="F86" s="46">
        <v>83000</v>
      </c>
      <c r="G86" s="47"/>
      <c r="H86" s="48"/>
      <c r="I86" s="17"/>
      <c r="K86" s="25"/>
    </row>
    <row r="87" spans="2:11" ht="15.75" x14ac:dyDescent="0.25">
      <c r="B87" s="42">
        <v>44742</v>
      </c>
      <c r="C87" s="43">
        <v>2206081</v>
      </c>
      <c r="D87" s="44" t="s">
        <v>275</v>
      </c>
      <c r="E87" s="45"/>
      <c r="F87" s="46">
        <v>5000</v>
      </c>
      <c r="G87" s="47"/>
      <c r="H87" s="48"/>
      <c r="I87" s="17"/>
      <c r="K87" s="25"/>
    </row>
    <row r="88" spans="2:11" ht="15.75" x14ac:dyDescent="0.25">
      <c r="B88" s="42">
        <v>44742</v>
      </c>
      <c r="C88" s="43">
        <v>2206082</v>
      </c>
      <c r="D88" s="44" t="s">
        <v>466</v>
      </c>
      <c r="E88" s="45">
        <v>77790</v>
      </c>
      <c r="F88" s="46"/>
      <c r="G88" s="47"/>
      <c r="H88" s="48">
        <v>-90</v>
      </c>
      <c r="I88" s="17"/>
      <c r="K88" s="25"/>
    </row>
    <row r="89" spans="2:11" ht="15.75" x14ac:dyDescent="0.25">
      <c r="B89" s="42"/>
      <c r="C89" s="43"/>
      <c r="D89" s="44"/>
      <c r="E89" s="45"/>
      <c r="F89" s="46"/>
      <c r="G89" s="47"/>
      <c r="H89" s="48"/>
      <c r="I89" s="17"/>
      <c r="K89" s="25"/>
    </row>
    <row r="90" spans="2:11" x14ac:dyDescent="0.25">
      <c r="B90" s="11"/>
      <c r="C90" s="11"/>
      <c r="D90" s="11"/>
      <c r="E90" s="11"/>
      <c r="F90" s="11"/>
      <c r="H90" s="14">
        <v>-901</v>
      </c>
      <c r="I90" s="17"/>
    </row>
    <row r="91" spans="2:11" x14ac:dyDescent="0.25">
      <c r="B91" s="11"/>
      <c r="C91" s="11"/>
      <c r="D91" s="11"/>
      <c r="E91" s="7">
        <f>SUM(E6:E90)</f>
        <v>6450093</v>
      </c>
      <c r="F91" s="7">
        <f>SUM(F6:F90)</f>
        <v>4722469</v>
      </c>
      <c r="I91" s="17"/>
    </row>
    <row r="92" spans="2:11" x14ac:dyDescent="0.25">
      <c r="I92" s="17"/>
    </row>
    <row r="93" spans="2:11" x14ac:dyDescent="0.25">
      <c r="E93" s="15" t="s">
        <v>8</v>
      </c>
      <c r="F93" s="7">
        <f>E91-F91</f>
        <v>1727624</v>
      </c>
    </row>
    <row r="94" spans="2:11" x14ac:dyDescent="0.25">
      <c r="H94" s="16" t="s">
        <v>8</v>
      </c>
      <c r="I94" s="7">
        <f>SUM(F93+H90)</f>
        <v>1726723</v>
      </c>
    </row>
    <row r="95" spans="2:11" x14ac:dyDescent="0.25">
      <c r="I95" s="17"/>
    </row>
    <row r="96" spans="2:11" x14ac:dyDescent="0.25">
      <c r="I96" s="17"/>
    </row>
    <row r="99" spans="9:14" x14ac:dyDescent="0.25">
      <c r="I99" s="17"/>
    </row>
    <row r="100" spans="9:14" x14ac:dyDescent="0.25">
      <c r="N100" s="23"/>
    </row>
    <row r="101" spans="9:14" x14ac:dyDescent="0.25">
      <c r="N101" s="23"/>
    </row>
    <row r="102" spans="9:14" x14ac:dyDescent="0.25">
      <c r="N102" s="23"/>
    </row>
    <row r="103" spans="9:14" x14ac:dyDescent="0.25">
      <c r="N103" s="23"/>
    </row>
    <row r="104" spans="9:14" x14ac:dyDescent="0.25">
      <c r="N104" s="23"/>
    </row>
    <row r="105" spans="9:14" x14ac:dyDescent="0.25">
      <c r="N105" s="23"/>
    </row>
    <row r="106" spans="9:14" x14ac:dyDescent="0.25">
      <c r="N106" s="23"/>
    </row>
    <row r="107" spans="9:14" x14ac:dyDescent="0.25">
      <c r="N107" s="23"/>
    </row>
    <row r="108" spans="9:14" x14ac:dyDescent="0.25">
      <c r="N108" s="23"/>
    </row>
    <row r="109" spans="9:14" x14ac:dyDescent="0.25">
      <c r="N109" s="23"/>
    </row>
    <row r="110" spans="9:14" x14ac:dyDescent="0.25">
      <c r="N110" s="23"/>
    </row>
    <row r="111" spans="9:14" x14ac:dyDescent="0.25">
      <c r="N111" s="23"/>
    </row>
    <row r="112" spans="9:14" x14ac:dyDescent="0.25">
      <c r="N112" s="23"/>
    </row>
    <row r="113" spans="9:14" x14ac:dyDescent="0.25">
      <c r="N113" s="23"/>
    </row>
    <row r="114" spans="9:14" x14ac:dyDescent="0.25">
      <c r="N114" s="23"/>
    </row>
    <row r="115" spans="9:14" x14ac:dyDescent="0.25">
      <c r="N115" s="23"/>
    </row>
    <row r="116" spans="9:14" x14ac:dyDescent="0.25">
      <c r="N116" s="23"/>
    </row>
    <row r="117" spans="9:14" x14ac:dyDescent="0.25">
      <c r="N117" s="23"/>
    </row>
    <row r="118" spans="9:14" x14ac:dyDescent="0.25">
      <c r="N118" s="23"/>
    </row>
    <row r="119" spans="9:14" x14ac:dyDescent="0.25">
      <c r="N119" s="23"/>
    </row>
    <row r="120" spans="9:14" x14ac:dyDescent="0.25">
      <c r="N120" s="23"/>
    </row>
    <row r="121" spans="9:14" x14ac:dyDescent="0.25">
      <c r="N121" s="23"/>
    </row>
    <row r="122" spans="9:14" x14ac:dyDescent="0.25">
      <c r="N122" s="23"/>
    </row>
    <row r="123" spans="9:14" x14ac:dyDescent="0.25">
      <c r="N123" s="23"/>
    </row>
    <row r="124" spans="9:14" x14ac:dyDescent="0.25">
      <c r="I124" s="17"/>
    </row>
    <row r="125" spans="9:14" x14ac:dyDescent="0.25">
      <c r="I125" s="17"/>
    </row>
    <row r="126" spans="9:14" x14ac:dyDescent="0.25">
      <c r="I126" s="17"/>
    </row>
    <row r="127" spans="9:14" x14ac:dyDescent="0.25">
      <c r="I127" s="17"/>
    </row>
    <row r="128" spans="9:14" x14ac:dyDescent="0.25">
      <c r="I128" s="17"/>
    </row>
    <row r="129" spans="9:10" x14ac:dyDescent="0.25">
      <c r="I129" s="19"/>
    </row>
    <row r="133" spans="9:10" x14ac:dyDescent="0.25">
      <c r="I133" s="7"/>
    </row>
    <row r="136" spans="9:10" x14ac:dyDescent="0.25">
      <c r="J136" s="19"/>
    </row>
    <row r="137" spans="9:10" x14ac:dyDescent="0.25">
      <c r="J137" s="24"/>
    </row>
  </sheetData>
  <pageMargins left="0.19685039370078741" right="0.01" top="0.35" bottom="0.21" header="0.01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L103"/>
  <sheetViews>
    <sheetView topLeftCell="A56" workbookViewId="0">
      <selection activeCell="G30" sqref="G30"/>
    </sheetView>
  </sheetViews>
  <sheetFormatPr baseColWidth="10" defaultRowHeight="15" x14ac:dyDescent="0.25"/>
  <cols>
    <col min="3" max="3" width="11.85546875" bestFit="1" customWidth="1"/>
    <col min="4" max="4" width="14.7109375" customWidth="1"/>
    <col min="5" max="5" width="72.85546875" customWidth="1"/>
    <col min="6" max="6" width="17.28515625" customWidth="1"/>
    <col min="7" max="7" width="16.5703125" customWidth="1"/>
    <col min="8" max="8" width="13.7109375" customWidth="1"/>
    <col min="10" max="10" width="14.28515625" bestFit="1" customWidth="1"/>
    <col min="11" max="11" width="12.85546875" style="28" bestFit="1" customWidth="1"/>
    <col min="12" max="12" width="14.42578125" style="23" customWidth="1"/>
    <col min="14" max="14" width="12.85546875" bestFit="1" customWidth="1"/>
  </cols>
  <sheetData>
    <row r="4" spans="3:10" ht="18" customHeight="1" x14ac:dyDescent="0.25"/>
    <row r="5" spans="3:10" x14ac:dyDescent="0.25">
      <c r="C5" s="1" t="s">
        <v>0</v>
      </c>
      <c r="D5" s="2" t="s">
        <v>1</v>
      </c>
      <c r="E5" s="1" t="s">
        <v>2</v>
      </c>
      <c r="F5" s="3" t="s">
        <v>3</v>
      </c>
      <c r="G5" s="3" t="s">
        <v>4</v>
      </c>
      <c r="I5" s="3" t="s">
        <v>5</v>
      </c>
      <c r="J5" s="18"/>
    </row>
    <row r="6" spans="3:10" ht="15.75" x14ac:dyDescent="0.25">
      <c r="C6" s="42"/>
      <c r="D6" s="49"/>
      <c r="E6" s="50" t="s">
        <v>464</v>
      </c>
      <c r="F6" s="45">
        <v>1716657</v>
      </c>
      <c r="G6" s="46"/>
      <c r="H6" s="47"/>
      <c r="I6" s="51"/>
      <c r="J6" s="17"/>
    </row>
    <row r="7" spans="3:10" ht="15.75" x14ac:dyDescent="0.25">
      <c r="C7" s="42">
        <v>44743</v>
      </c>
      <c r="D7" s="43">
        <v>2207001</v>
      </c>
      <c r="E7" s="52" t="s">
        <v>465</v>
      </c>
      <c r="F7" s="45"/>
      <c r="G7" s="53">
        <v>125000</v>
      </c>
      <c r="H7" s="47"/>
      <c r="I7" s="51"/>
    </row>
    <row r="8" spans="3:10" ht="15.75" x14ac:dyDescent="0.25">
      <c r="C8" s="42">
        <v>44743</v>
      </c>
      <c r="D8" s="43">
        <v>2207002</v>
      </c>
      <c r="E8" s="44" t="s">
        <v>467</v>
      </c>
      <c r="F8" s="45"/>
      <c r="G8" s="53">
        <v>55000</v>
      </c>
      <c r="H8" s="47"/>
      <c r="I8" s="45"/>
    </row>
    <row r="9" spans="3:10" ht="15.75" x14ac:dyDescent="0.25">
      <c r="C9" s="42">
        <v>44743</v>
      </c>
      <c r="D9" s="43">
        <v>2207003</v>
      </c>
      <c r="E9" s="44" t="s">
        <v>468</v>
      </c>
      <c r="F9" s="54"/>
      <c r="G9" s="55">
        <v>40000</v>
      </c>
      <c r="H9" s="47"/>
      <c r="I9" s="44"/>
      <c r="J9" s="17"/>
    </row>
    <row r="10" spans="3:10" ht="15.75" x14ac:dyDescent="0.25">
      <c r="C10" s="42">
        <v>44743</v>
      </c>
      <c r="D10" s="43">
        <v>2207004</v>
      </c>
      <c r="E10" s="44" t="s">
        <v>274</v>
      </c>
      <c r="F10" s="45">
        <v>23630</v>
      </c>
      <c r="G10" s="46"/>
      <c r="H10" s="47"/>
      <c r="I10" s="44">
        <v>-130</v>
      </c>
      <c r="J10" s="17"/>
    </row>
    <row r="11" spans="3:10" ht="15.75" x14ac:dyDescent="0.25">
      <c r="C11" s="42">
        <v>44743</v>
      </c>
      <c r="D11" s="43">
        <v>2207005</v>
      </c>
      <c r="E11" s="44" t="s">
        <v>469</v>
      </c>
      <c r="F11" s="45"/>
      <c r="G11" s="46">
        <v>10000</v>
      </c>
      <c r="H11" s="47"/>
      <c r="I11" s="44"/>
      <c r="J11" s="17"/>
    </row>
    <row r="12" spans="3:10" ht="15.75" x14ac:dyDescent="0.25">
      <c r="C12" s="42">
        <v>44743</v>
      </c>
      <c r="D12" s="43">
        <v>2207006</v>
      </c>
      <c r="E12" s="44" t="s">
        <v>470</v>
      </c>
      <c r="F12" s="45"/>
      <c r="G12" s="46">
        <v>10000</v>
      </c>
      <c r="H12" s="47"/>
      <c r="I12" s="44"/>
      <c r="J12" s="17"/>
    </row>
    <row r="13" spans="3:10" ht="15.75" x14ac:dyDescent="0.25">
      <c r="C13" s="42">
        <v>44743</v>
      </c>
      <c r="D13" s="43">
        <v>2207007</v>
      </c>
      <c r="E13" s="44" t="s">
        <v>472</v>
      </c>
      <c r="F13" s="45"/>
      <c r="G13" s="46">
        <v>10400</v>
      </c>
      <c r="H13" s="47"/>
      <c r="I13" s="44"/>
      <c r="J13" s="17"/>
    </row>
    <row r="14" spans="3:10" ht="15.75" x14ac:dyDescent="0.25">
      <c r="C14" s="42">
        <v>44743</v>
      </c>
      <c r="D14" s="43">
        <v>2207008</v>
      </c>
      <c r="E14" s="44" t="s">
        <v>471</v>
      </c>
      <c r="F14" s="45"/>
      <c r="G14" s="46">
        <v>25000</v>
      </c>
      <c r="H14" s="47"/>
      <c r="I14" s="44"/>
    </row>
    <row r="15" spans="3:10" ht="15.75" x14ac:dyDescent="0.25">
      <c r="C15" s="42">
        <v>44743</v>
      </c>
      <c r="D15" s="43">
        <v>2207009</v>
      </c>
      <c r="E15" s="44" t="s">
        <v>473</v>
      </c>
      <c r="F15" s="45">
        <v>201267</v>
      </c>
      <c r="G15" s="46"/>
      <c r="H15" s="47"/>
      <c r="I15" s="44">
        <v>-167</v>
      </c>
      <c r="J15" s="17"/>
    </row>
    <row r="16" spans="3:10" ht="15.75" x14ac:dyDescent="0.25">
      <c r="C16" s="42">
        <v>44744</v>
      </c>
      <c r="D16" s="43">
        <v>2207010</v>
      </c>
      <c r="E16" s="44" t="s">
        <v>474</v>
      </c>
      <c r="F16" s="45">
        <v>13001</v>
      </c>
      <c r="G16" s="46"/>
      <c r="H16" s="47"/>
      <c r="I16" s="48">
        <v>-1</v>
      </c>
      <c r="J16" s="17"/>
    </row>
    <row r="17" spans="3:10" ht="15.75" x14ac:dyDescent="0.25">
      <c r="C17" s="42">
        <v>44746</v>
      </c>
      <c r="D17" s="43">
        <v>2207011</v>
      </c>
      <c r="E17" s="44" t="s">
        <v>475</v>
      </c>
      <c r="F17" s="45"/>
      <c r="G17" s="46">
        <v>40000</v>
      </c>
      <c r="H17" s="47"/>
      <c r="I17" s="44"/>
    </row>
    <row r="18" spans="3:10" ht="15.75" x14ac:dyDescent="0.25">
      <c r="C18" s="42">
        <v>44746</v>
      </c>
      <c r="D18" s="43">
        <v>2207012</v>
      </c>
      <c r="E18" s="44" t="s">
        <v>19</v>
      </c>
      <c r="F18" s="45"/>
      <c r="G18" s="46">
        <v>28320</v>
      </c>
      <c r="H18" s="47"/>
      <c r="I18" s="44"/>
      <c r="J18" s="17"/>
    </row>
    <row r="19" spans="3:10" ht="15.75" x14ac:dyDescent="0.25">
      <c r="C19" s="42">
        <v>44746</v>
      </c>
      <c r="D19" s="43">
        <v>2207013</v>
      </c>
      <c r="E19" s="44" t="s">
        <v>476</v>
      </c>
      <c r="F19" s="45"/>
      <c r="G19" s="46">
        <v>44800</v>
      </c>
      <c r="H19" s="47"/>
      <c r="I19" s="48"/>
      <c r="J19" s="17"/>
    </row>
    <row r="20" spans="3:10" ht="15.75" x14ac:dyDescent="0.25">
      <c r="C20" s="42">
        <v>44746</v>
      </c>
      <c r="D20" s="43">
        <v>2207014</v>
      </c>
      <c r="E20" s="52" t="s">
        <v>477</v>
      </c>
      <c r="F20" s="45">
        <v>30005</v>
      </c>
      <c r="G20" s="46"/>
      <c r="H20" s="47"/>
      <c r="I20" s="48"/>
      <c r="J20" s="17"/>
    </row>
    <row r="21" spans="3:10" ht="15.75" x14ac:dyDescent="0.25">
      <c r="C21" s="42">
        <v>44746</v>
      </c>
      <c r="D21" s="43">
        <v>2207015</v>
      </c>
      <c r="E21" s="44" t="s">
        <v>478</v>
      </c>
      <c r="F21" s="45">
        <v>15682</v>
      </c>
      <c r="G21" s="53"/>
      <c r="H21" s="47"/>
      <c r="I21" s="48"/>
      <c r="J21" s="17"/>
    </row>
    <row r="22" spans="3:10" ht="15.75" x14ac:dyDescent="0.25">
      <c r="C22" s="42">
        <v>44746</v>
      </c>
      <c r="D22" s="43">
        <v>2207016</v>
      </c>
      <c r="E22" s="44" t="s">
        <v>479</v>
      </c>
      <c r="F22" s="45"/>
      <c r="G22" s="53">
        <v>3500</v>
      </c>
      <c r="H22" s="47"/>
      <c r="I22" s="48"/>
      <c r="J22" s="17"/>
    </row>
    <row r="23" spans="3:10" ht="15.75" x14ac:dyDescent="0.25">
      <c r="C23" s="42">
        <v>44747</v>
      </c>
      <c r="D23" s="43">
        <v>2207017</v>
      </c>
      <c r="E23" s="44" t="s">
        <v>480</v>
      </c>
      <c r="F23" s="45">
        <f>+(242603-6236)</f>
        <v>236367</v>
      </c>
      <c r="G23" s="53"/>
      <c r="H23" s="47"/>
      <c r="I23" s="48"/>
      <c r="J23" s="17"/>
    </row>
    <row r="24" spans="3:10" ht="15.75" x14ac:dyDescent="0.25">
      <c r="C24" s="42">
        <v>44748</v>
      </c>
      <c r="D24" s="43">
        <v>2207018</v>
      </c>
      <c r="E24" s="44" t="s">
        <v>170</v>
      </c>
      <c r="F24" s="45"/>
      <c r="G24" s="46">
        <v>1000000</v>
      </c>
      <c r="H24" s="47"/>
      <c r="I24" s="48"/>
      <c r="J24" s="17"/>
    </row>
    <row r="25" spans="3:10" ht="15.75" x14ac:dyDescent="0.25">
      <c r="C25" s="42">
        <v>44748</v>
      </c>
      <c r="D25" s="43">
        <v>2207019</v>
      </c>
      <c r="E25" s="44" t="s">
        <v>481</v>
      </c>
      <c r="F25" s="45"/>
      <c r="G25" s="46">
        <v>20000</v>
      </c>
      <c r="H25" s="47"/>
      <c r="I25" s="48"/>
      <c r="J25" s="17"/>
    </row>
    <row r="26" spans="3:10" ht="15.75" x14ac:dyDescent="0.25">
      <c r="C26" s="42">
        <v>44748</v>
      </c>
      <c r="D26" s="43">
        <v>2207020</v>
      </c>
      <c r="E26" s="44" t="s">
        <v>482</v>
      </c>
      <c r="F26" s="45"/>
      <c r="G26" s="46">
        <v>15000</v>
      </c>
      <c r="H26" s="47"/>
      <c r="I26" s="48"/>
      <c r="J26" s="17"/>
    </row>
    <row r="27" spans="3:10" ht="15.75" x14ac:dyDescent="0.25">
      <c r="C27" s="42">
        <v>44748</v>
      </c>
      <c r="D27" s="43">
        <v>2207021</v>
      </c>
      <c r="E27" s="44" t="s">
        <v>483</v>
      </c>
      <c r="F27" s="45"/>
      <c r="G27" s="46">
        <v>9010</v>
      </c>
      <c r="H27" s="47"/>
      <c r="I27" s="48"/>
      <c r="J27" s="17"/>
    </row>
    <row r="28" spans="3:10" ht="15.75" x14ac:dyDescent="0.25">
      <c r="C28" s="42">
        <v>44748</v>
      </c>
      <c r="D28" s="43">
        <v>2207022</v>
      </c>
      <c r="E28" s="44" t="s">
        <v>484</v>
      </c>
      <c r="F28" s="45">
        <v>63589</v>
      </c>
      <c r="G28" s="46"/>
      <c r="H28" s="47"/>
      <c r="I28" s="48"/>
      <c r="J28" s="17"/>
    </row>
    <row r="29" spans="3:10" ht="15.75" x14ac:dyDescent="0.25">
      <c r="C29" s="42">
        <v>44749</v>
      </c>
      <c r="D29" s="43">
        <v>2207023</v>
      </c>
      <c r="E29" s="44" t="s">
        <v>485</v>
      </c>
      <c r="F29" s="45"/>
      <c r="G29" s="46">
        <v>14000</v>
      </c>
      <c r="H29" s="47"/>
      <c r="I29" s="48"/>
      <c r="J29" s="17"/>
    </row>
    <row r="30" spans="3:10" ht="15.75" x14ac:dyDescent="0.25">
      <c r="C30" s="42">
        <v>44749</v>
      </c>
      <c r="D30" s="43">
        <v>2207024</v>
      </c>
      <c r="E30" s="44" t="s">
        <v>186</v>
      </c>
      <c r="F30" s="45"/>
      <c r="G30" s="46">
        <v>53595</v>
      </c>
      <c r="H30" s="47"/>
      <c r="I30" s="48"/>
      <c r="J30" s="17"/>
    </row>
    <row r="31" spans="3:10" ht="15.75" x14ac:dyDescent="0.25">
      <c r="C31" s="42">
        <v>44749</v>
      </c>
      <c r="D31" s="43">
        <v>2207025</v>
      </c>
      <c r="E31" s="44" t="s">
        <v>486</v>
      </c>
      <c r="F31" s="45"/>
      <c r="G31" s="46">
        <v>63264</v>
      </c>
      <c r="H31" s="47"/>
      <c r="I31" s="48"/>
      <c r="J31" s="17"/>
    </row>
    <row r="32" spans="3:10" ht="15.75" x14ac:dyDescent="0.25">
      <c r="C32" s="42">
        <v>44749</v>
      </c>
      <c r="D32" s="43">
        <v>2207026</v>
      </c>
      <c r="E32" s="44" t="s">
        <v>487</v>
      </c>
      <c r="F32" s="45">
        <v>47577</v>
      </c>
      <c r="G32" s="46"/>
      <c r="H32" s="47"/>
      <c r="I32" s="48">
        <v>-77</v>
      </c>
      <c r="J32" s="17"/>
    </row>
    <row r="33" spans="3:10" ht="15.75" x14ac:dyDescent="0.25">
      <c r="C33" s="42">
        <v>44750</v>
      </c>
      <c r="D33" s="43">
        <v>2207027</v>
      </c>
      <c r="E33" s="44" t="s">
        <v>488</v>
      </c>
      <c r="F33" s="45"/>
      <c r="G33" s="46">
        <v>14000</v>
      </c>
      <c r="H33" s="47"/>
      <c r="I33" s="48"/>
      <c r="J33" s="17"/>
    </row>
    <row r="34" spans="3:10" ht="15.75" x14ac:dyDescent="0.25">
      <c r="C34" s="42">
        <v>44750</v>
      </c>
      <c r="D34" s="43">
        <v>2207028</v>
      </c>
      <c r="E34" s="44" t="s">
        <v>489</v>
      </c>
      <c r="F34" s="45"/>
      <c r="G34" s="46">
        <v>9000</v>
      </c>
      <c r="H34" s="47"/>
      <c r="I34" s="48"/>
      <c r="J34" s="17"/>
    </row>
    <row r="35" spans="3:10" ht="15.75" x14ac:dyDescent="0.25">
      <c r="C35" s="42">
        <v>44750</v>
      </c>
      <c r="D35" s="43">
        <v>2207029</v>
      </c>
      <c r="E35" s="44" t="s">
        <v>490</v>
      </c>
      <c r="F35" s="45"/>
      <c r="G35" s="46">
        <v>96000</v>
      </c>
      <c r="H35" s="47"/>
      <c r="I35" s="48"/>
      <c r="J35" s="17"/>
    </row>
    <row r="36" spans="3:10" ht="15.75" x14ac:dyDescent="0.25">
      <c r="C36" s="42">
        <v>44750</v>
      </c>
      <c r="D36" s="43">
        <v>2207030</v>
      </c>
      <c r="E36" s="44" t="s">
        <v>491</v>
      </c>
      <c r="F36" s="45">
        <v>61218</v>
      </c>
      <c r="G36" s="46"/>
      <c r="H36" s="47"/>
      <c r="I36" s="48">
        <v>-118</v>
      </c>
      <c r="J36" s="17"/>
    </row>
    <row r="37" spans="3:10" ht="15.75" x14ac:dyDescent="0.25">
      <c r="C37" s="42">
        <v>44753</v>
      </c>
      <c r="D37" s="43">
        <v>2207031</v>
      </c>
      <c r="E37" s="44" t="s">
        <v>492</v>
      </c>
      <c r="F37" s="54"/>
      <c r="G37" s="55">
        <v>5000</v>
      </c>
      <c r="H37" s="47"/>
      <c r="I37" s="48"/>
      <c r="J37" s="17"/>
    </row>
    <row r="38" spans="3:10" ht="15.75" x14ac:dyDescent="0.25">
      <c r="C38" s="42">
        <v>44753</v>
      </c>
      <c r="D38" s="43">
        <v>2207032</v>
      </c>
      <c r="E38" s="44" t="s">
        <v>494</v>
      </c>
      <c r="F38" s="54"/>
      <c r="G38" s="55">
        <v>5000</v>
      </c>
      <c r="H38" s="47"/>
      <c r="I38" s="48"/>
      <c r="J38" s="17"/>
    </row>
    <row r="39" spans="3:10" ht="15.75" x14ac:dyDescent="0.25">
      <c r="C39" s="42">
        <v>44753</v>
      </c>
      <c r="D39" s="43">
        <v>2207033</v>
      </c>
      <c r="E39" s="44" t="s">
        <v>493</v>
      </c>
      <c r="F39" s="45">
        <v>544534</v>
      </c>
      <c r="G39" s="46"/>
      <c r="H39" s="47"/>
      <c r="I39" s="48">
        <v>-300</v>
      </c>
      <c r="J39" s="17"/>
    </row>
    <row r="40" spans="3:10" ht="15.75" x14ac:dyDescent="0.25">
      <c r="C40" s="42">
        <v>44754</v>
      </c>
      <c r="D40" s="43">
        <v>2207034</v>
      </c>
      <c r="E40" s="44" t="s">
        <v>495</v>
      </c>
      <c r="F40" s="54"/>
      <c r="G40" s="55">
        <f>40000+50000</f>
        <v>90000</v>
      </c>
      <c r="H40" s="47"/>
      <c r="I40" s="48"/>
      <c r="J40" s="17"/>
    </row>
    <row r="41" spans="3:10" ht="15.75" x14ac:dyDescent="0.25">
      <c r="C41" s="42">
        <v>44754</v>
      </c>
      <c r="D41" s="43">
        <v>2207035</v>
      </c>
      <c r="E41" s="44" t="s">
        <v>496</v>
      </c>
      <c r="F41" s="54"/>
      <c r="G41" s="55">
        <v>14500</v>
      </c>
      <c r="H41" s="47"/>
      <c r="I41" s="48"/>
      <c r="J41" s="17"/>
    </row>
    <row r="42" spans="3:10" ht="15.75" x14ac:dyDescent="0.25">
      <c r="C42" s="42">
        <v>44754</v>
      </c>
      <c r="D42" s="43">
        <v>2207036</v>
      </c>
      <c r="E42" s="44" t="s">
        <v>497</v>
      </c>
      <c r="F42" s="54">
        <f>8596+41636+30544+9918+13139+8596</f>
        <v>112429</v>
      </c>
      <c r="G42" s="55"/>
      <c r="H42" s="47"/>
      <c r="I42" s="48"/>
      <c r="J42" s="17"/>
    </row>
    <row r="43" spans="3:10" ht="15.75" x14ac:dyDescent="0.25">
      <c r="C43" s="42">
        <v>44755</v>
      </c>
      <c r="D43" s="43">
        <v>2207037</v>
      </c>
      <c r="E43" s="44" t="s">
        <v>498</v>
      </c>
      <c r="F43" s="54"/>
      <c r="G43" s="55">
        <v>800000</v>
      </c>
      <c r="H43" s="47"/>
      <c r="I43" s="48"/>
      <c r="J43" s="17"/>
    </row>
    <row r="44" spans="3:10" ht="15.75" x14ac:dyDescent="0.25">
      <c r="C44" s="42">
        <v>44755</v>
      </c>
      <c r="D44" s="43">
        <v>2207038</v>
      </c>
      <c r="E44" s="44" t="s">
        <v>499</v>
      </c>
      <c r="F44" s="54"/>
      <c r="G44" s="55">
        <v>30000</v>
      </c>
      <c r="H44" s="60"/>
      <c r="I44" s="48"/>
      <c r="J44" s="17"/>
    </row>
    <row r="45" spans="3:10" ht="15.75" x14ac:dyDescent="0.25">
      <c r="C45" s="42">
        <v>44755</v>
      </c>
      <c r="D45" s="43">
        <v>2207039</v>
      </c>
      <c r="E45" s="44" t="s">
        <v>500</v>
      </c>
      <c r="F45" s="45">
        <f>7463+3711+8065+30190+26690</f>
        <v>76119</v>
      </c>
      <c r="G45" s="46"/>
      <c r="H45" s="47"/>
      <c r="I45" s="48">
        <v>-69</v>
      </c>
      <c r="J45" s="17"/>
    </row>
    <row r="46" spans="3:10" ht="15.75" x14ac:dyDescent="0.25">
      <c r="C46" s="42">
        <v>44756</v>
      </c>
      <c r="D46" s="43">
        <v>2207040</v>
      </c>
      <c r="E46" s="44" t="s">
        <v>502</v>
      </c>
      <c r="F46" s="45">
        <f>4956+9767+65519+22668</f>
        <v>102910</v>
      </c>
      <c r="G46" s="46"/>
      <c r="H46" s="47"/>
      <c r="I46" s="48">
        <v>-210</v>
      </c>
      <c r="J46" s="17"/>
    </row>
    <row r="47" spans="3:10" ht="15.75" x14ac:dyDescent="0.25">
      <c r="C47" s="42">
        <v>44757</v>
      </c>
      <c r="D47" s="43">
        <v>2207041</v>
      </c>
      <c r="E47" s="44" t="s">
        <v>501</v>
      </c>
      <c r="F47" s="54"/>
      <c r="G47" s="55">
        <v>130000</v>
      </c>
      <c r="H47" s="47"/>
      <c r="I47" s="48"/>
      <c r="J47" s="17"/>
    </row>
    <row r="48" spans="3:10" ht="15.75" x14ac:dyDescent="0.25">
      <c r="C48" s="42">
        <v>44757</v>
      </c>
      <c r="D48" s="43">
        <v>2207042</v>
      </c>
      <c r="E48" s="44" t="s">
        <v>504</v>
      </c>
      <c r="F48" s="54"/>
      <c r="G48" s="55">
        <v>4000</v>
      </c>
      <c r="H48" s="47"/>
      <c r="I48" s="48"/>
      <c r="J48" s="17"/>
    </row>
    <row r="49" spans="3:12" ht="15.75" x14ac:dyDescent="0.25">
      <c r="C49" s="42">
        <v>44757</v>
      </c>
      <c r="D49" s="43">
        <v>2207043</v>
      </c>
      <c r="E49" s="44" t="s">
        <v>503</v>
      </c>
      <c r="F49" s="54">
        <v>857633</v>
      </c>
      <c r="G49" s="55"/>
      <c r="H49" s="47"/>
      <c r="I49" s="48"/>
      <c r="J49" s="17"/>
    </row>
    <row r="50" spans="3:12" ht="15.75" x14ac:dyDescent="0.25">
      <c r="C50" s="42">
        <v>44757</v>
      </c>
      <c r="D50" s="43">
        <v>2207044</v>
      </c>
      <c r="E50" s="44" t="s">
        <v>498</v>
      </c>
      <c r="F50" s="54"/>
      <c r="G50" s="55">
        <v>900000</v>
      </c>
      <c r="H50" s="47"/>
      <c r="I50" s="48"/>
      <c r="J50" s="17"/>
    </row>
    <row r="51" spans="3:12" ht="15.75" x14ac:dyDescent="0.25">
      <c r="C51" s="42">
        <v>44758</v>
      </c>
      <c r="D51" s="43">
        <v>2207045</v>
      </c>
      <c r="E51" s="44" t="s">
        <v>506</v>
      </c>
      <c r="F51" s="54">
        <f>12136+117987+3420</f>
        <v>133543</v>
      </c>
      <c r="G51" s="46"/>
      <c r="H51" s="47"/>
      <c r="I51" s="48"/>
      <c r="J51" s="17"/>
    </row>
    <row r="52" spans="3:12" ht="15.75" x14ac:dyDescent="0.25">
      <c r="C52" s="42">
        <v>44758</v>
      </c>
      <c r="D52" s="43">
        <v>2207046</v>
      </c>
      <c r="E52" s="44" t="s">
        <v>507</v>
      </c>
      <c r="F52" s="54"/>
      <c r="G52" s="55">
        <f>7000+8000+7000+5000+6000+10000+10000+10000+10000+5000+7500+2000</f>
        <v>87500</v>
      </c>
      <c r="H52" s="47"/>
      <c r="I52" s="48"/>
      <c r="J52" s="38"/>
      <c r="K52" s="29"/>
      <c r="L52" s="25"/>
    </row>
    <row r="53" spans="3:12" ht="15.75" x14ac:dyDescent="0.25">
      <c r="C53" s="42">
        <v>44760</v>
      </c>
      <c r="D53" s="43">
        <v>2207047</v>
      </c>
      <c r="E53" s="44" t="s">
        <v>505</v>
      </c>
      <c r="F53" s="54"/>
      <c r="G53" s="55">
        <v>2000</v>
      </c>
      <c r="H53" s="47"/>
      <c r="I53" s="48"/>
      <c r="J53" s="38"/>
      <c r="K53" s="29"/>
      <c r="L53" s="25"/>
    </row>
    <row r="54" spans="3:12" ht="15.75" x14ac:dyDescent="0.25">
      <c r="C54" s="42">
        <v>44760</v>
      </c>
      <c r="D54" s="43">
        <v>2207048</v>
      </c>
      <c r="E54" s="44" t="s">
        <v>512</v>
      </c>
      <c r="F54" s="54"/>
      <c r="G54" s="55">
        <v>1000</v>
      </c>
      <c r="H54" s="47"/>
      <c r="I54" s="48"/>
      <c r="J54" s="38"/>
      <c r="K54" s="29"/>
      <c r="L54" s="25"/>
    </row>
    <row r="55" spans="3:12" ht="15.75" x14ac:dyDescent="0.25">
      <c r="C55" s="42">
        <v>44760</v>
      </c>
      <c r="D55" s="43">
        <v>2207049</v>
      </c>
      <c r="E55" s="44" t="s">
        <v>508</v>
      </c>
      <c r="F55" s="54"/>
      <c r="G55" s="55">
        <v>30100</v>
      </c>
      <c r="H55" s="47"/>
      <c r="I55" s="48"/>
      <c r="J55" s="38"/>
      <c r="K55" s="29"/>
      <c r="L55" s="25"/>
    </row>
    <row r="56" spans="3:12" ht="15.75" x14ac:dyDescent="0.25">
      <c r="C56" s="42">
        <v>44760</v>
      </c>
      <c r="D56" s="43">
        <v>2207050</v>
      </c>
      <c r="E56" s="44" t="s">
        <v>509</v>
      </c>
      <c r="F56" s="54"/>
      <c r="G56" s="55">
        <v>110000</v>
      </c>
      <c r="H56" s="47"/>
      <c r="I56" s="48"/>
      <c r="J56" s="38"/>
      <c r="K56" s="29"/>
      <c r="L56" s="25"/>
    </row>
    <row r="57" spans="3:12" ht="15.75" x14ac:dyDescent="0.25">
      <c r="C57" s="42">
        <v>44760</v>
      </c>
      <c r="D57" s="43">
        <v>2207051</v>
      </c>
      <c r="E57" s="44" t="s">
        <v>510</v>
      </c>
      <c r="F57" s="54"/>
      <c r="G57" s="55">
        <v>10000</v>
      </c>
      <c r="H57" s="47"/>
      <c r="I57" s="48"/>
      <c r="J57" s="38"/>
      <c r="K57" s="29"/>
      <c r="L57" s="25"/>
    </row>
    <row r="58" spans="3:12" ht="15.75" x14ac:dyDescent="0.25">
      <c r="C58" s="42">
        <v>44760</v>
      </c>
      <c r="D58" s="43">
        <v>2207052</v>
      </c>
      <c r="E58" s="44" t="s">
        <v>511</v>
      </c>
      <c r="F58" s="54"/>
      <c r="G58" s="55">
        <v>36500</v>
      </c>
      <c r="H58" s="47"/>
      <c r="I58" s="48"/>
      <c r="J58" s="38"/>
      <c r="K58" s="29"/>
      <c r="L58" s="25"/>
    </row>
    <row r="59" spans="3:12" ht="15.75" x14ac:dyDescent="0.25">
      <c r="C59" s="42">
        <v>44760</v>
      </c>
      <c r="D59" s="43">
        <v>2207053</v>
      </c>
      <c r="E59" s="44" t="s">
        <v>453</v>
      </c>
      <c r="F59" s="54"/>
      <c r="G59" s="54">
        <v>200000</v>
      </c>
      <c r="H59" s="47"/>
      <c r="I59" s="48"/>
      <c r="J59" s="38"/>
      <c r="K59" s="29"/>
      <c r="L59" s="25"/>
    </row>
    <row r="60" spans="3:12" ht="15.75" x14ac:dyDescent="0.25">
      <c r="C60" s="42">
        <v>44760</v>
      </c>
      <c r="D60" s="43">
        <v>2207054</v>
      </c>
      <c r="E60" s="44" t="s">
        <v>513</v>
      </c>
      <c r="F60" s="54">
        <f>25977+6519+51955</f>
        <v>84451</v>
      </c>
      <c r="G60" s="54"/>
      <c r="H60" s="47"/>
      <c r="I60" s="48">
        <v>-51</v>
      </c>
      <c r="J60" s="38"/>
      <c r="K60" s="29"/>
      <c r="L60" s="25"/>
    </row>
    <row r="61" spans="3:12" ht="15.75" x14ac:dyDescent="0.25">
      <c r="C61" s="42">
        <v>44761</v>
      </c>
      <c r="D61" s="43">
        <v>2207055</v>
      </c>
      <c r="E61" s="44" t="s">
        <v>514</v>
      </c>
      <c r="F61" s="54">
        <f>5972+60091+6195+5709+12950</f>
        <v>90917</v>
      </c>
      <c r="G61" s="54"/>
      <c r="H61" s="47"/>
      <c r="I61" s="48"/>
      <c r="J61" s="38"/>
      <c r="K61" s="29"/>
      <c r="L61" s="25"/>
    </row>
    <row r="62" spans="3:12" ht="15.75" x14ac:dyDescent="0.25">
      <c r="C62" s="42">
        <v>44761</v>
      </c>
      <c r="D62" s="43">
        <v>2207056</v>
      </c>
      <c r="E62" s="44" t="s">
        <v>169</v>
      </c>
      <c r="F62" s="54"/>
      <c r="G62" s="54">
        <v>5000</v>
      </c>
      <c r="H62" s="47"/>
      <c r="I62" s="48">
        <v>-217</v>
      </c>
      <c r="J62" s="38"/>
      <c r="K62" s="29"/>
      <c r="L62" s="25"/>
    </row>
    <row r="63" spans="3:12" ht="15.75" x14ac:dyDescent="0.25">
      <c r="C63" s="42">
        <v>44762</v>
      </c>
      <c r="D63" s="43">
        <v>2207057</v>
      </c>
      <c r="E63" s="44" t="s">
        <v>516</v>
      </c>
      <c r="F63" s="54">
        <f>(22968+4720+3776+13641+6746+1204203+141348+138985)-3625</f>
        <v>1532762</v>
      </c>
      <c r="G63" s="54"/>
      <c r="H63" s="47"/>
      <c r="I63" s="48"/>
      <c r="J63" s="38"/>
      <c r="K63" s="29"/>
      <c r="L63" s="25"/>
    </row>
    <row r="64" spans="3:12" ht="15.75" x14ac:dyDescent="0.25">
      <c r="C64" s="42">
        <v>44763</v>
      </c>
      <c r="D64" s="43">
        <v>2207058</v>
      </c>
      <c r="E64" s="44" t="s">
        <v>519</v>
      </c>
      <c r="F64" s="54"/>
      <c r="G64" s="54">
        <v>3000</v>
      </c>
      <c r="H64" s="47"/>
      <c r="I64" s="48"/>
      <c r="J64" s="38"/>
      <c r="K64" s="29"/>
      <c r="L64" s="25"/>
    </row>
    <row r="65" spans="3:12" ht="15.75" x14ac:dyDescent="0.25">
      <c r="C65" s="42">
        <v>44763</v>
      </c>
      <c r="D65" s="43">
        <v>2207059</v>
      </c>
      <c r="E65" s="44" t="s">
        <v>517</v>
      </c>
      <c r="F65" s="54"/>
      <c r="G65" s="54">
        <v>1500000</v>
      </c>
      <c r="H65" s="47"/>
      <c r="I65" s="48">
        <v>-362</v>
      </c>
      <c r="J65" s="38"/>
      <c r="K65" s="29"/>
      <c r="L65" s="25"/>
    </row>
    <row r="66" spans="3:12" ht="15.75" x14ac:dyDescent="0.25">
      <c r="C66" s="42">
        <v>44763</v>
      </c>
      <c r="D66" s="43">
        <v>2207060</v>
      </c>
      <c r="E66" s="44" t="s">
        <v>518</v>
      </c>
      <c r="F66" s="54">
        <f>18319+12561+30792</f>
        <v>61672</v>
      </c>
      <c r="G66" s="54"/>
      <c r="H66" s="47"/>
      <c r="I66" s="48">
        <v>-72</v>
      </c>
      <c r="J66" s="38"/>
      <c r="K66" s="29"/>
      <c r="L66" s="25"/>
    </row>
    <row r="67" spans="3:12" ht="15.75" x14ac:dyDescent="0.25">
      <c r="C67" s="42">
        <v>44764</v>
      </c>
      <c r="D67" s="43">
        <v>2207061</v>
      </c>
      <c r="E67" s="44" t="s">
        <v>485</v>
      </c>
      <c r="F67" s="54"/>
      <c r="G67" s="54">
        <v>9000</v>
      </c>
      <c r="H67" s="47"/>
      <c r="I67" s="48"/>
      <c r="J67" s="38"/>
      <c r="K67" s="29"/>
      <c r="L67" s="25"/>
    </row>
    <row r="68" spans="3:12" ht="15.75" x14ac:dyDescent="0.25">
      <c r="C68" s="42">
        <v>44764</v>
      </c>
      <c r="D68" s="43">
        <v>2207062</v>
      </c>
      <c r="E68" s="44" t="s">
        <v>191</v>
      </c>
      <c r="F68" s="54"/>
      <c r="G68" s="54">
        <v>80000</v>
      </c>
      <c r="H68" s="47"/>
      <c r="I68" s="48"/>
      <c r="J68" s="38"/>
      <c r="K68" s="29"/>
      <c r="L68" s="25"/>
    </row>
    <row r="69" spans="3:12" ht="15.75" x14ac:dyDescent="0.25">
      <c r="C69" s="42">
        <v>44764</v>
      </c>
      <c r="D69" s="43">
        <v>2207063</v>
      </c>
      <c r="E69" s="44" t="s">
        <v>141</v>
      </c>
      <c r="F69" s="54"/>
      <c r="G69" s="54">
        <v>5000</v>
      </c>
      <c r="H69" s="47"/>
      <c r="I69" s="48"/>
      <c r="J69" s="38"/>
      <c r="K69" s="29"/>
      <c r="L69" s="25"/>
    </row>
    <row r="70" spans="3:12" ht="15.75" x14ac:dyDescent="0.25">
      <c r="C70" s="42">
        <v>44764</v>
      </c>
      <c r="D70" s="43">
        <v>2207064</v>
      </c>
      <c r="E70" s="44" t="s">
        <v>521</v>
      </c>
      <c r="F70" s="54"/>
      <c r="G70" s="54">
        <v>5000</v>
      </c>
      <c r="H70" s="47"/>
      <c r="I70" s="48"/>
      <c r="J70" s="38"/>
      <c r="K70" s="29"/>
      <c r="L70" s="25"/>
    </row>
    <row r="71" spans="3:12" ht="15.75" x14ac:dyDescent="0.25">
      <c r="C71" s="42">
        <v>44764</v>
      </c>
      <c r="D71" s="43">
        <v>2207065</v>
      </c>
      <c r="E71" s="44" t="s">
        <v>523</v>
      </c>
      <c r="F71" s="54"/>
      <c r="G71" s="54">
        <v>16000</v>
      </c>
      <c r="H71" s="47"/>
      <c r="I71" s="48"/>
      <c r="J71" s="38"/>
      <c r="K71" s="29"/>
      <c r="L71" s="25"/>
    </row>
    <row r="72" spans="3:12" ht="15.75" x14ac:dyDescent="0.25">
      <c r="C72" s="42">
        <v>44764</v>
      </c>
      <c r="D72" s="43">
        <v>2207066</v>
      </c>
      <c r="E72" s="44" t="s">
        <v>522</v>
      </c>
      <c r="F72" s="54">
        <f>7888+39748+12903+7652+52758+139976</f>
        <v>260925</v>
      </c>
      <c r="G72" s="54"/>
      <c r="H72" s="47"/>
      <c r="I72" s="48">
        <v>-325</v>
      </c>
      <c r="J72" s="38"/>
      <c r="K72" s="29"/>
      <c r="L72" s="25"/>
    </row>
    <row r="73" spans="3:12" ht="15.75" x14ac:dyDescent="0.25">
      <c r="C73" s="42">
        <v>44764</v>
      </c>
      <c r="D73" s="43">
        <v>2207067</v>
      </c>
      <c r="E73" s="44" t="s">
        <v>505</v>
      </c>
      <c r="F73" s="54"/>
      <c r="G73" s="54">
        <v>2000</v>
      </c>
      <c r="H73" s="47"/>
      <c r="I73" s="48"/>
      <c r="J73" s="38"/>
      <c r="K73" s="29"/>
      <c r="L73" s="25"/>
    </row>
    <row r="74" spans="3:12" ht="15.75" x14ac:dyDescent="0.25">
      <c r="C74" s="42">
        <v>44764</v>
      </c>
      <c r="D74" s="43">
        <v>2207068</v>
      </c>
      <c r="E74" s="44" t="s">
        <v>526</v>
      </c>
      <c r="F74" s="54"/>
      <c r="G74" s="54">
        <f>5000+6000+10000+7000+5000+5000+1000+7000+10000+10000+5000+5000+20000+7000</f>
        <v>103000</v>
      </c>
      <c r="H74" s="47"/>
      <c r="I74" s="48"/>
      <c r="J74" s="38"/>
      <c r="K74" s="29"/>
      <c r="L74" s="25"/>
    </row>
    <row r="75" spans="3:12" ht="15.75" x14ac:dyDescent="0.25">
      <c r="C75" s="42">
        <v>44767</v>
      </c>
      <c r="D75" s="43">
        <v>2207069</v>
      </c>
      <c r="E75" s="44" t="s">
        <v>509</v>
      </c>
      <c r="F75" s="54"/>
      <c r="G75" s="54">
        <v>30000</v>
      </c>
      <c r="H75" s="47"/>
      <c r="I75" s="48"/>
      <c r="J75" s="38"/>
      <c r="K75" s="29"/>
      <c r="L75" s="25"/>
    </row>
    <row r="76" spans="3:12" ht="15.75" x14ac:dyDescent="0.25">
      <c r="C76" s="42">
        <v>44767</v>
      </c>
      <c r="D76" s="43">
        <v>2207070</v>
      </c>
      <c r="E76" s="44" t="s">
        <v>524</v>
      </c>
      <c r="F76" s="54">
        <v>7652</v>
      </c>
      <c r="G76" s="54"/>
      <c r="H76" s="47"/>
      <c r="I76" s="48"/>
      <c r="J76" s="38"/>
      <c r="K76" s="29"/>
      <c r="L76" s="25"/>
    </row>
    <row r="77" spans="3:12" ht="15.75" x14ac:dyDescent="0.25">
      <c r="C77" s="42">
        <v>44767</v>
      </c>
      <c r="D77" s="43">
        <v>2207071</v>
      </c>
      <c r="E77" s="44" t="s">
        <v>533</v>
      </c>
      <c r="F77" s="54"/>
      <c r="G77" s="54">
        <v>10000</v>
      </c>
      <c r="H77" s="47"/>
      <c r="I77" s="48"/>
      <c r="J77" s="38"/>
      <c r="K77" s="29"/>
      <c r="L77" s="25"/>
    </row>
    <row r="78" spans="3:12" ht="15.75" x14ac:dyDescent="0.25">
      <c r="C78" s="42">
        <v>44768</v>
      </c>
      <c r="D78" s="43">
        <v>2207072</v>
      </c>
      <c r="E78" s="44" t="s">
        <v>525</v>
      </c>
      <c r="F78" s="54">
        <f>8974+8500+33140</f>
        <v>50614</v>
      </c>
      <c r="G78" s="54"/>
      <c r="H78" s="47"/>
      <c r="I78" s="48">
        <v>-14</v>
      </c>
      <c r="J78" s="38"/>
      <c r="K78" s="29"/>
      <c r="L78" s="25"/>
    </row>
    <row r="79" spans="3:12" ht="15.75" x14ac:dyDescent="0.25">
      <c r="C79" s="42">
        <v>44769</v>
      </c>
      <c r="D79" s="43">
        <v>2207073</v>
      </c>
      <c r="E79" s="44" t="s">
        <v>527</v>
      </c>
      <c r="F79" s="54"/>
      <c r="G79" s="54">
        <v>15000</v>
      </c>
      <c r="H79" s="47"/>
      <c r="I79" s="48"/>
      <c r="J79" s="38"/>
      <c r="K79" s="29"/>
      <c r="L79" s="25"/>
    </row>
    <row r="80" spans="3:12" ht="15.75" x14ac:dyDescent="0.25">
      <c r="C80" s="42">
        <v>44769</v>
      </c>
      <c r="D80" s="43">
        <v>2207074</v>
      </c>
      <c r="E80" s="44" t="s">
        <v>528</v>
      </c>
      <c r="F80" s="54"/>
      <c r="G80" s="54">
        <v>15000</v>
      </c>
      <c r="H80" s="47"/>
      <c r="I80" s="48"/>
      <c r="J80" s="38"/>
      <c r="K80" s="29"/>
      <c r="L80" s="25"/>
    </row>
    <row r="81" spans="3:12" ht="15.75" x14ac:dyDescent="0.25">
      <c r="C81" s="42">
        <v>44769</v>
      </c>
      <c r="D81" s="43">
        <v>2207075</v>
      </c>
      <c r="E81" s="44" t="s">
        <v>529</v>
      </c>
      <c r="F81" s="54">
        <f>2523+41263+6472+5853</f>
        <v>56111</v>
      </c>
      <c r="G81" s="54"/>
      <c r="H81" s="47"/>
      <c r="I81" s="48">
        <v>-211</v>
      </c>
      <c r="J81" s="38"/>
      <c r="K81" s="29"/>
      <c r="L81" s="25"/>
    </row>
    <row r="82" spans="3:12" ht="15.75" x14ac:dyDescent="0.25">
      <c r="C82" s="42">
        <v>44770</v>
      </c>
      <c r="D82" s="43">
        <v>2207076</v>
      </c>
      <c r="E82" s="44" t="s">
        <v>531</v>
      </c>
      <c r="F82" s="54">
        <f>127940+65378+18130+42580+19924+9729</f>
        <v>283681</v>
      </c>
      <c r="G82" s="54"/>
      <c r="H82" s="47"/>
      <c r="I82" s="48">
        <v>-181</v>
      </c>
      <c r="J82" s="38"/>
      <c r="K82" s="29"/>
      <c r="L82" s="25"/>
    </row>
    <row r="83" spans="3:12" ht="15.75" x14ac:dyDescent="0.25">
      <c r="C83" s="42">
        <v>44770</v>
      </c>
      <c r="D83" s="43">
        <v>2207077</v>
      </c>
      <c r="E83" s="44" t="s">
        <v>549</v>
      </c>
      <c r="F83" s="54"/>
      <c r="G83" s="54">
        <v>155000</v>
      </c>
      <c r="H83" s="47"/>
      <c r="I83" s="48">
        <v>-181</v>
      </c>
      <c r="J83" s="38"/>
      <c r="K83" s="29"/>
      <c r="L83" s="25"/>
    </row>
    <row r="84" spans="3:12" ht="15.75" x14ac:dyDescent="0.25">
      <c r="C84" s="42">
        <v>44770</v>
      </c>
      <c r="D84" s="43">
        <v>2207078</v>
      </c>
      <c r="E84" s="44" t="s">
        <v>530</v>
      </c>
      <c r="F84" s="54"/>
      <c r="G84" s="54">
        <v>3000</v>
      </c>
      <c r="H84" s="47"/>
      <c r="I84" s="48"/>
      <c r="J84" s="38"/>
      <c r="K84" s="29"/>
      <c r="L84" s="25"/>
    </row>
    <row r="85" spans="3:12" ht="15.75" x14ac:dyDescent="0.25">
      <c r="C85" s="42">
        <v>44770</v>
      </c>
      <c r="D85" s="43">
        <v>2207079</v>
      </c>
      <c r="E85" s="44" t="s">
        <v>520</v>
      </c>
      <c r="F85" s="54"/>
      <c r="G85" s="55">
        <v>40000</v>
      </c>
      <c r="H85" s="47"/>
      <c r="I85" s="48"/>
      <c r="J85" s="38"/>
      <c r="K85" s="29"/>
      <c r="L85" s="25"/>
    </row>
    <row r="86" spans="3:12" ht="15.75" x14ac:dyDescent="0.25">
      <c r="C86" s="42">
        <v>44771</v>
      </c>
      <c r="D86" s="43">
        <v>2207080</v>
      </c>
      <c r="E86" s="44" t="s">
        <v>535</v>
      </c>
      <c r="F86" s="54">
        <f>7015+16901+15393+14498+1947+53521+31252+3358</f>
        <v>143885</v>
      </c>
      <c r="G86" s="55"/>
      <c r="H86" s="47"/>
      <c r="I86" s="48">
        <v>-185</v>
      </c>
      <c r="J86" s="38"/>
      <c r="K86" s="29"/>
      <c r="L86" s="25"/>
    </row>
    <row r="87" spans="3:12" ht="15.75" x14ac:dyDescent="0.25">
      <c r="C87" s="64">
        <v>44771</v>
      </c>
      <c r="D87" s="65">
        <v>2207081</v>
      </c>
      <c r="E87" s="66" t="s">
        <v>541</v>
      </c>
      <c r="F87" s="67"/>
      <c r="G87" s="68">
        <v>50000</v>
      </c>
      <c r="H87" s="47"/>
      <c r="I87" s="48"/>
      <c r="J87" s="38"/>
      <c r="K87" s="29"/>
      <c r="L87" s="25"/>
    </row>
    <row r="88" spans="3:12" ht="15.75" x14ac:dyDescent="0.25">
      <c r="C88" s="42">
        <v>44772</v>
      </c>
      <c r="D88" s="43">
        <v>2207082</v>
      </c>
      <c r="E88" s="44" t="s">
        <v>536</v>
      </c>
      <c r="F88" s="54">
        <f>11664+12844+44433</f>
        <v>68941</v>
      </c>
      <c r="G88" s="54"/>
      <c r="H88" s="47"/>
      <c r="I88" s="48">
        <v>-141</v>
      </c>
      <c r="J88" s="38"/>
      <c r="K88" s="29"/>
      <c r="L88" s="25"/>
    </row>
    <row r="89" spans="3:12" ht="15.75" x14ac:dyDescent="0.25">
      <c r="C89" s="42">
        <v>44772</v>
      </c>
      <c r="D89" s="43">
        <v>2207083</v>
      </c>
      <c r="E89" s="44" t="s">
        <v>537</v>
      </c>
      <c r="F89" s="54"/>
      <c r="G89" s="54">
        <f>6500+5000+10000+10000+2000+15000+10000+7000+500+10000+7000+10000+5000+7500</f>
        <v>105500</v>
      </c>
      <c r="H89" s="47"/>
      <c r="I89" s="48"/>
      <c r="J89" s="38"/>
      <c r="K89" s="29"/>
      <c r="L89" s="25"/>
    </row>
    <row r="90" spans="3:12" ht="15.75" x14ac:dyDescent="0.25">
      <c r="C90" s="42">
        <v>44772</v>
      </c>
      <c r="D90" s="43">
        <v>2207084</v>
      </c>
      <c r="E90" s="44" t="s">
        <v>141</v>
      </c>
      <c r="F90" s="54"/>
      <c r="G90" s="54">
        <v>5000</v>
      </c>
      <c r="H90" s="47"/>
      <c r="I90" s="48"/>
      <c r="J90" s="38"/>
      <c r="K90" s="29"/>
      <c r="L90" s="25"/>
    </row>
    <row r="91" spans="3:12" ht="15.75" x14ac:dyDescent="0.25">
      <c r="C91" s="42">
        <v>44772</v>
      </c>
      <c r="D91" s="62">
        <v>2207085</v>
      </c>
      <c r="E91" s="44" t="s">
        <v>274</v>
      </c>
      <c r="F91" s="45">
        <v>14337</v>
      </c>
      <c r="G91" s="44"/>
      <c r="H91" s="47"/>
      <c r="I91" s="48"/>
      <c r="J91" s="56"/>
    </row>
    <row r="92" spans="3:12" ht="15.75" x14ac:dyDescent="0.25">
      <c r="C92" s="42"/>
      <c r="D92" s="62"/>
      <c r="E92" s="44"/>
      <c r="F92" s="44"/>
      <c r="G92" s="44"/>
      <c r="H92" s="47"/>
      <c r="I92" s="48">
        <f>SUM(I6:I91)</f>
        <v>-3012</v>
      </c>
      <c r="J92" s="56"/>
    </row>
    <row r="93" spans="3:12" ht="15.75" x14ac:dyDescent="0.25">
      <c r="C93" s="44"/>
      <c r="D93" s="44"/>
      <c r="E93" s="44"/>
      <c r="F93" s="45">
        <f>SUM(F6:F91)</f>
        <v>6892109</v>
      </c>
      <c r="G93" s="45">
        <f>SUM(G6:G91)</f>
        <v>6297989</v>
      </c>
      <c r="H93" s="47"/>
      <c r="I93" s="63"/>
      <c r="J93" s="56"/>
    </row>
    <row r="94" spans="3:12" ht="15.75" x14ac:dyDescent="0.25">
      <c r="C94" s="47"/>
      <c r="D94" s="47"/>
      <c r="E94" s="47"/>
      <c r="F94" s="47"/>
      <c r="G94" s="47"/>
      <c r="H94" s="47"/>
      <c r="I94" s="47"/>
      <c r="J94" s="56"/>
    </row>
    <row r="95" spans="3:12" ht="15.75" x14ac:dyDescent="0.25">
      <c r="C95" s="47"/>
      <c r="D95" s="47"/>
      <c r="E95" s="47"/>
      <c r="F95" s="57" t="s">
        <v>8</v>
      </c>
      <c r="G95" s="45">
        <f>F93-G93</f>
        <v>594120</v>
      </c>
      <c r="H95" s="47"/>
      <c r="I95" s="47"/>
      <c r="J95" s="47"/>
    </row>
    <row r="96" spans="3:12" ht="15.75" x14ac:dyDescent="0.25">
      <c r="C96" s="47"/>
      <c r="D96" s="47"/>
      <c r="E96" s="47"/>
      <c r="F96" s="47"/>
      <c r="G96" s="47"/>
      <c r="H96" s="47"/>
      <c r="I96" s="47"/>
      <c r="J96" s="45">
        <f>SUM(G95+I92)</f>
        <v>591108</v>
      </c>
    </row>
    <row r="97" spans="3:11" ht="15.75" x14ac:dyDescent="0.25">
      <c r="C97" s="47"/>
      <c r="D97" s="47"/>
      <c r="E97" s="47"/>
      <c r="F97" s="47"/>
      <c r="G97" s="47"/>
      <c r="H97" s="47"/>
      <c r="I97" s="58" t="s">
        <v>8</v>
      </c>
      <c r="J97" s="56"/>
    </row>
    <row r="98" spans="3:11" ht="15.75" x14ac:dyDescent="0.25">
      <c r="I98" s="47"/>
      <c r="J98" s="17"/>
    </row>
    <row r="100" spans="3:11" x14ac:dyDescent="0.25">
      <c r="J100" s="24"/>
    </row>
    <row r="101" spans="3:11" x14ac:dyDescent="0.25">
      <c r="K101" s="61"/>
    </row>
    <row r="103" spans="3:11" x14ac:dyDescent="0.25">
      <c r="J103" s="24"/>
    </row>
  </sheetData>
  <pageMargins left="0.19685039370078741" right="3.937007874015748E-2" top="3.937007874015748E-2" bottom="0" header="0.19685039370078741" footer="0.19685039370078741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5:N97"/>
  <sheetViews>
    <sheetView topLeftCell="A67" workbookViewId="0">
      <selection activeCell="F80" sqref="F80"/>
    </sheetView>
  </sheetViews>
  <sheetFormatPr baseColWidth="10" defaultRowHeight="15" x14ac:dyDescent="0.25"/>
  <cols>
    <col min="4" max="4" width="64.5703125" customWidth="1"/>
    <col min="5" max="6" width="11.7109375" bestFit="1" customWidth="1"/>
    <col min="8" max="8" width="13.7109375" customWidth="1"/>
    <col min="10" max="10" width="14.28515625" bestFit="1" customWidth="1"/>
    <col min="11" max="12" width="12.85546875" style="23" bestFit="1" customWidth="1"/>
    <col min="14" max="14" width="12.85546875" bestFit="1" customWidth="1"/>
  </cols>
  <sheetData>
    <row r="5" spans="2:9" x14ac:dyDescent="0.25">
      <c r="B5" s="1" t="s">
        <v>0</v>
      </c>
      <c r="C5" s="2" t="s">
        <v>1</v>
      </c>
      <c r="D5" s="1" t="s">
        <v>2</v>
      </c>
      <c r="E5" s="3" t="s">
        <v>3</v>
      </c>
      <c r="F5" s="3" t="s">
        <v>4</v>
      </c>
      <c r="H5" s="3" t="s">
        <v>5</v>
      </c>
      <c r="I5" s="18"/>
    </row>
    <row r="6" spans="2:9" x14ac:dyDescent="0.25">
      <c r="B6" s="4"/>
      <c r="C6" s="5"/>
      <c r="D6" s="6" t="s">
        <v>9</v>
      </c>
      <c r="E6" s="7">
        <f>JUILLET!G95</f>
        <v>594120</v>
      </c>
      <c r="F6" s="8"/>
      <c r="H6" s="9"/>
      <c r="I6" s="17"/>
    </row>
    <row r="7" spans="2:9" x14ac:dyDescent="0.25">
      <c r="B7" s="4">
        <v>44774</v>
      </c>
      <c r="C7" s="10">
        <v>2208001</v>
      </c>
      <c r="D7" s="11" t="s">
        <v>532</v>
      </c>
      <c r="E7" s="20"/>
      <c r="F7" s="21">
        <v>40000</v>
      </c>
      <c r="H7" s="11"/>
      <c r="I7" s="17"/>
    </row>
    <row r="8" spans="2:9" x14ac:dyDescent="0.25">
      <c r="B8" s="4">
        <v>44774</v>
      </c>
      <c r="C8" s="10">
        <v>2208002</v>
      </c>
      <c r="D8" s="11" t="s">
        <v>539</v>
      </c>
      <c r="E8" s="20"/>
      <c r="F8" s="21">
        <v>1000</v>
      </c>
      <c r="H8" s="11"/>
      <c r="I8" s="17"/>
    </row>
    <row r="9" spans="2:9" x14ac:dyDescent="0.25">
      <c r="B9" s="4">
        <v>44774</v>
      </c>
      <c r="C9" s="10">
        <v>2208003</v>
      </c>
      <c r="D9" s="11" t="s">
        <v>533</v>
      </c>
      <c r="E9" s="20"/>
      <c r="F9" s="21">
        <v>40000</v>
      </c>
      <c r="H9" s="14"/>
      <c r="I9" s="17"/>
    </row>
    <row r="10" spans="2:9" x14ac:dyDescent="0.25">
      <c r="B10" s="4">
        <v>44774</v>
      </c>
      <c r="C10" s="10">
        <v>2208004</v>
      </c>
      <c r="D10" s="11" t="s">
        <v>543</v>
      </c>
      <c r="E10" s="20"/>
      <c r="F10" s="21">
        <v>30000</v>
      </c>
      <c r="H10" s="14"/>
      <c r="I10" s="17"/>
    </row>
    <row r="11" spans="2:9" ht="15.75" x14ac:dyDescent="0.25">
      <c r="B11" s="4">
        <v>44774</v>
      </c>
      <c r="C11" s="10">
        <v>2208005</v>
      </c>
      <c r="D11" s="44" t="s">
        <v>540</v>
      </c>
      <c r="E11" s="20">
        <f>22190+28986</f>
        <v>51176</v>
      </c>
      <c r="F11" s="21"/>
      <c r="H11" s="14">
        <v>-126</v>
      </c>
      <c r="I11" s="17"/>
    </row>
    <row r="12" spans="2:9" ht="15.75" x14ac:dyDescent="0.25">
      <c r="B12" s="4">
        <v>44775</v>
      </c>
      <c r="C12" s="10">
        <v>2208006</v>
      </c>
      <c r="D12" s="44" t="s">
        <v>544</v>
      </c>
      <c r="E12" s="20"/>
      <c r="F12" s="21">
        <v>16915</v>
      </c>
      <c r="H12" s="14"/>
      <c r="I12" s="17"/>
    </row>
    <row r="13" spans="2:9" x14ac:dyDescent="0.25">
      <c r="B13" s="4">
        <v>44775</v>
      </c>
      <c r="C13" s="10">
        <v>2208007</v>
      </c>
      <c r="D13" s="11" t="s">
        <v>538</v>
      </c>
      <c r="E13" s="20"/>
      <c r="F13" s="21">
        <v>10000</v>
      </c>
      <c r="H13" s="14"/>
      <c r="I13" s="17"/>
    </row>
    <row r="14" spans="2:9" x14ac:dyDescent="0.25">
      <c r="B14" s="4">
        <v>44775</v>
      </c>
      <c r="C14" s="10">
        <v>2208008</v>
      </c>
      <c r="D14" s="11" t="s">
        <v>539</v>
      </c>
      <c r="E14" s="20"/>
      <c r="F14" s="21">
        <v>1000</v>
      </c>
      <c r="H14" s="11"/>
      <c r="I14" s="17"/>
    </row>
    <row r="15" spans="2:9" ht="15.75" x14ac:dyDescent="0.25">
      <c r="B15" s="4">
        <v>44775</v>
      </c>
      <c r="C15" s="10">
        <v>2208009</v>
      </c>
      <c r="D15" s="44" t="s">
        <v>542</v>
      </c>
      <c r="E15" s="20">
        <v>69811</v>
      </c>
      <c r="F15" s="21"/>
      <c r="H15" s="14">
        <v>-11</v>
      </c>
      <c r="I15" s="17"/>
    </row>
    <row r="16" spans="2:9" x14ac:dyDescent="0.25">
      <c r="B16" s="4">
        <v>44776</v>
      </c>
      <c r="C16" s="10">
        <v>2208010</v>
      </c>
      <c r="D16" s="11" t="s">
        <v>534</v>
      </c>
      <c r="E16" s="20"/>
      <c r="F16" s="21">
        <v>30000</v>
      </c>
      <c r="H16" s="14"/>
      <c r="I16" s="17"/>
    </row>
    <row r="17" spans="2:14" ht="15.75" x14ac:dyDescent="0.25">
      <c r="B17" s="4">
        <v>44776</v>
      </c>
      <c r="C17" s="10">
        <v>2208011</v>
      </c>
      <c r="D17" s="44" t="s">
        <v>515</v>
      </c>
      <c r="E17" s="54"/>
      <c r="F17" s="55">
        <v>1500</v>
      </c>
      <c r="H17" s="11"/>
      <c r="I17" s="17"/>
    </row>
    <row r="18" spans="2:14" x14ac:dyDescent="0.25">
      <c r="B18" s="4">
        <v>44776</v>
      </c>
      <c r="C18" s="10">
        <v>2208012</v>
      </c>
      <c r="D18" s="11" t="s">
        <v>545</v>
      </c>
      <c r="E18" s="20"/>
      <c r="F18" s="21">
        <v>10000</v>
      </c>
      <c r="H18" s="11"/>
      <c r="I18" s="17"/>
    </row>
    <row r="19" spans="2:14" x14ac:dyDescent="0.25">
      <c r="B19" s="4">
        <v>44776</v>
      </c>
      <c r="C19" s="10">
        <v>2208013</v>
      </c>
      <c r="D19" s="11" t="s">
        <v>546</v>
      </c>
      <c r="E19" s="20"/>
      <c r="F19" s="21">
        <v>30963</v>
      </c>
      <c r="H19" s="14"/>
      <c r="I19" s="17"/>
    </row>
    <row r="20" spans="2:14" x14ac:dyDescent="0.25">
      <c r="B20" s="4">
        <v>44776</v>
      </c>
      <c r="C20" s="10">
        <v>2208014</v>
      </c>
      <c r="D20" s="11" t="s">
        <v>547</v>
      </c>
      <c r="E20" s="20">
        <v>115928</v>
      </c>
      <c r="F20" s="21"/>
      <c r="H20" s="14">
        <v>-128</v>
      </c>
      <c r="I20" s="17"/>
    </row>
    <row r="21" spans="2:14" x14ac:dyDescent="0.25">
      <c r="B21" s="4">
        <v>44777</v>
      </c>
      <c r="C21" s="10">
        <v>2208015</v>
      </c>
      <c r="D21" s="11" t="s">
        <v>548</v>
      </c>
      <c r="E21" s="20"/>
      <c r="F21" s="21">
        <v>24000</v>
      </c>
      <c r="H21" s="11"/>
      <c r="I21" s="17"/>
    </row>
    <row r="22" spans="2:14" x14ac:dyDescent="0.25">
      <c r="B22" s="4">
        <v>44777</v>
      </c>
      <c r="C22" s="10">
        <v>2208016</v>
      </c>
      <c r="D22" s="11" t="s">
        <v>550</v>
      </c>
      <c r="E22" s="20">
        <v>77325</v>
      </c>
      <c r="F22" s="21"/>
      <c r="H22" s="14">
        <v>-25</v>
      </c>
      <c r="I22" s="17"/>
    </row>
    <row r="23" spans="2:14" x14ac:dyDescent="0.25">
      <c r="B23" s="4">
        <v>44778</v>
      </c>
      <c r="C23" s="10">
        <v>2208017</v>
      </c>
      <c r="D23" s="11" t="s">
        <v>551</v>
      </c>
      <c r="E23" s="20"/>
      <c r="F23" s="20">
        <v>37701</v>
      </c>
      <c r="H23" s="14"/>
      <c r="I23" s="17"/>
    </row>
    <row r="24" spans="2:14" x14ac:dyDescent="0.25">
      <c r="B24" s="4">
        <v>44778</v>
      </c>
      <c r="C24" s="10">
        <v>2208018</v>
      </c>
      <c r="D24" s="11" t="s">
        <v>14</v>
      </c>
      <c r="E24" s="20"/>
      <c r="F24" s="20">
        <v>1500</v>
      </c>
      <c r="H24" s="14"/>
      <c r="I24" s="17"/>
    </row>
    <row r="25" spans="2:14" x14ac:dyDescent="0.25">
      <c r="B25" s="4">
        <v>44778</v>
      </c>
      <c r="C25" s="10">
        <v>2208019</v>
      </c>
      <c r="D25" s="11" t="s">
        <v>552</v>
      </c>
      <c r="E25" s="20">
        <v>226539</v>
      </c>
      <c r="F25" s="20"/>
      <c r="H25" s="14">
        <v>-239</v>
      </c>
      <c r="I25" s="17"/>
    </row>
    <row r="26" spans="2:14" x14ac:dyDescent="0.25">
      <c r="B26" s="4">
        <v>44778</v>
      </c>
      <c r="C26" s="10">
        <v>2208020</v>
      </c>
      <c r="D26" s="11" t="s">
        <v>553</v>
      </c>
      <c r="E26" s="20"/>
      <c r="F26" s="20">
        <v>94500</v>
      </c>
      <c r="H26" s="14"/>
      <c r="I26" s="17"/>
    </row>
    <row r="27" spans="2:14" x14ac:dyDescent="0.25">
      <c r="B27" s="4">
        <v>44779</v>
      </c>
      <c r="C27" s="10">
        <v>2208021</v>
      </c>
      <c r="D27" s="11" t="s">
        <v>555</v>
      </c>
      <c r="E27" s="20">
        <v>81163</v>
      </c>
      <c r="F27" s="20"/>
      <c r="H27" s="14">
        <v>-23</v>
      </c>
      <c r="I27" s="17"/>
    </row>
    <row r="28" spans="2:14" x14ac:dyDescent="0.25">
      <c r="B28" s="4">
        <v>44782</v>
      </c>
      <c r="C28" s="10">
        <v>2208022</v>
      </c>
      <c r="D28" s="11" t="s">
        <v>554</v>
      </c>
      <c r="E28" s="20"/>
      <c r="F28" s="21">
        <v>50000</v>
      </c>
      <c r="H28" s="14"/>
      <c r="I28" s="17"/>
    </row>
    <row r="29" spans="2:14" x14ac:dyDescent="0.25">
      <c r="B29" s="4">
        <v>44782</v>
      </c>
      <c r="C29" s="10">
        <v>2208023</v>
      </c>
      <c r="D29" s="11" t="s">
        <v>556</v>
      </c>
      <c r="E29" s="20"/>
      <c r="F29" s="20">
        <v>105000</v>
      </c>
      <c r="H29" s="14"/>
      <c r="J29" s="29"/>
      <c r="K29" s="25"/>
      <c r="N29" s="23"/>
    </row>
    <row r="30" spans="2:14" x14ac:dyDescent="0.25">
      <c r="B30" s="4">
        <v>44782</v>
      </c>
      <c r="C30" s="10">
        <v>2208024</v>
      </c>
      <c r="D30" s="11" t="s">
        <v>235</v>
      </c>
      <c r="E30" s="20"/>
      <c r="F30" s="20">
        <v>60000</v>
      </c>
      <c r="H30" s="14"/>
      <c r="J30" s="29"/>
      <c r="K30" s="25"/>
      <c r="N30" s="23"/>
    </row>
    <row r="31" spans="2:14" x14ac:dyDescent="0.25">
      <c r="B31" s="4">
        <v>44782</v>
      </c>
      <c r="C31" s="10">
        <v>2208025</v>
      </c>
      <c r="D31" s="11" t="s">
        <v>557</v>
      </c>
      <c r="E31" s="20"/>
      <c r="F31" s="20">
        <v>23000</v>
      </c>
      <c r="H31" s="14"/>
      <c r="J31" s="29"/>
      <c r="K31" s="25"/>
      <c r="N31" s="23"/>
    </row>
    <row r="32" spans="2:14" x14ac:dyDescent="0.25">
      <c r="B32" s="4">
        <v>44782</v>
      </c>
      <c r="C32" s="10">
        <v>2208026</v>
      </c>
      <c r="D32" s="11" t="s">
        <v>558</v>
      </c>
      <c r="E32" s="20">
        <v>61823</v>
      </c>
      <c r="F32" s="20"/>
      <c r="H32" s="14">
        <v>-123</v>
      </c>
      <c r="J32" s="29"/>
      <c r="K32" s="25"/>
      <c r="N32" s="23"/>
    </row>
    <row r="33" spans="2:14" x14ac:dyDescent="0.25">
      <c r="B33" s="4">
        <v>44783</v>
      </c>
      <c r="C33" s="10">
        <v>2208027</v>
      </c>
      <c r="D33" s="11" t="s">
        <v>14</v>
      </c>
      <c r="E33" s="20"/>
      <c r="F33" s="20">
        <v>1500</v>
      </c>
      <c r="H33" s="14"/>
      <c r="J33" s="29"/>
      <c r="K33" s="25"/>
      <c r="N33" s="23"/>
    </row>
    <row r="34" spans="2:14" x14ac:dyDescent="0.25">
      <c r="B34" s="4">
        <v>44783</v>
      </c>
      <c r="C34" s="10">
        <v>2208028</v>
      </c>
      <c r="D34" s="11" t="s">
        <v>559</v>
      </c>
      <c r="E34" s="20"/>
      <c r="F34" s="20">
        <v>10000</v>
      </c>
      <c r="H34" s="14"/>
      <c r="J34" s="29"/>
      <c r="K34" s="25"/>
      <c r="N34" s="23"/>
    </row>
    <row r="35" spans="2:14" x14ac:dyDescent="0.25">
      <c r="B35" s="4">
        <v>44783</v>
      </c>
      <c r="C35" s="10">
        <v>2208029</v>
      </c>
      <c r="D35" s="11" t="s">
        <v>560</v>
      </c>
      <c r="E35" s="20">
        <v>109727</v>
      </c>
      <c r="F35" s="20"/>
      <c r="H35" s="14">
        <v>-27</v>
      </c>
      <c r="J35" s="29"/>
      <c r="K35" s="25"/>
      <c r="N35" s="23"/>
    </row>
    <row r="36" spans="2:14" x14ac:dyDescent="0.25">
      <c r="B36" s="4">
        <v>44784</v>
      </c>
      <c r="C36" s="10">
        <v>2208030</v>
      </c>
      <c r="D36" s="11" t="s">
        <v>561</v>
      </c>
      <c r="E36" s="20">
        <v>19559</v>
      </c>
      <c r="F36" s="20"/>
      <c r="H36" s="14">
        <v>-41</v>
      </c>
      <c r="J36" s="29"/>
      <c r="K36" s="25"/>
      <c r="N36" s="23"/>
    </row>
    <row r="37" spans="2:14" x14ac:dyDescent="0.25">
      <c r="B37" s="4">
        <v>44784</v>
      </c>
      <c r="C37" s="10">
        <v>2208031</v>
      </c>
      <c r="D37" s="11" t="s">
        <v>562</v>
      </c>
      <c r="E37" s="20">
        <v>53299</v>
      </c>
      <c r="F37" s="20"/>
      <c r="H37" s="14">
        <v>-199</v>
      </c>
      <c r="J37" s="29"/>
      <c r="K37" s="25"/>
      <c r="N37" s="23"/>
    </row>
    <row r="38" spans="2:14" x14ac:dyDescent="0.25">
      <c r="B38" s="4">
        <v>44785</v>
      </c>
      <c r="C38" s="10">
        <v>2208032</v>
      </c>
      <c r="D38" s="11" t="s">
        <v>563</v>
      </c>
      <c r="E38" s="20"/>
      <c r="F38" s="20">
        <v>80000</v>
      </c>
      <c r="H38" s="14"/>
      <c r="J38" s="29"/>
      <c r="K38" s="25"/>
      <c r="N38" s="23"/>
    </row>
    <row r="39" spans="2:14" x14ac:dyDescent="0.25">
      <c r="B39" s="4">
        <v>44816</v>
      </c>
      <c r="C39" s="10">
        <v>2208033</v>
      </c>
      <c r="D39" s="11" t="s">
        <v>564</v>
      </c>
      <c r="E39" s="20"/>
      <c r="F39" s="20">
        <v>66500</v>
      </c>
      <c r="H39" s="14"/>
      <c r="J39" s="29"/>
      <c r="K39" s="25"/>
      <c r="N39" s="23"/>
    </row>
    <row r="40" spans="2:14" x14ac:dyDescent="0.25">
      <c r="B40" s="4">
        <v>44785</v>
      </c>
      <c r="C40" s="10">
        <v>2208034</v>
      </c>
      <c r="D40" s="11" t="s">
        <v>565</v>
      </c>
      <c r="E40" s="20">
        <v>120101</v>
      </c>
      <c r="F40" s="20"/>
      <c r="H40" s="14">
        <v>-201</v>
      </c>
      <c r="J40" s="29"/>
      <c r="K40" s="25"/>
      <c r="N40" s="23"/>
    </row>
    <row r="41" spans="2:14" x14ac:dyDescent="0.25">
      <c r="B41" s="4">
        <v>44786</v>
      </c>
      <c r="C41" s="10">
        <v>2208035</v>
      </c>
      <c r="D41" s="11" t="s">
        <v>567</v>
      </c>
      <c r="E41" s="20">
        <v>92877</v>
      </c>
      <c r="F41" s="20"/>
      <c r="H41" s="14">
        <v>-177</v>
      </c>
      <c r="J41" s="29"/>
      <c r="K41" s="25"/>
      <c r="N41" s="23"/>
    </row>
    <row r="42" spans="2:14" x14ac:dyDescent="0.25">
      <c r="B42" s="4">
        <v>44789</v>
      </c>
      <c r="C42" s="10">
        <v>2208036</v>
      </c>
      <c r="D42" s="11" t="s">
        <v>62</v>
      </c>
      <c r="E42" s="20"/>
      <c r="F42" s="20">
        <v>2000</v>
      </c>
      <c r="H42" s="14"/>
      <c r="J42" s="29"/>
      <c r="K42" s="25"/>
      <c r="N42" s="23"/>
    </row>
    <row r="43" spans="2:14" x14ac:dyDescent="0.25">
      <c r="B43" s="4">
        <v>44789</v>
      </c>
      <c r="C43" s="10">
        <v>2208037</v>
      </c>
      <c r="D43" s="11" t="s">
        <v>566</v>
      </c>
      <c r="E43" s="20"/>
      <c r="F43" s="20">
        <v>260000</v>
      </c>
      <c r="H43" s="14"/>
      <c r="J43" s="29"/>
      <c r="K43" s="25"/>
      <c r="N43" s="23"/>
    </row>
    <row r="44" spans="2:14" x14ac:dyDescent="0.25">
      <c r="B44" s="4">
        <v>44789</v>
      </c>
      <c r="C44" s="10">
        <v>2208038</v>
      </c>
      <c r="D44" s="11" t="s">
        <v>568</v>
      </c>
      <c r="E44" s="20"/>
      <c r="F44" s="20">
        <v>25000</v>
      </c>
      <c r="H44" s="14"/>
      <c r="J44" s="29"/>
      <c r="K44" s="25"/>
      <c r="N44" s="23"/>
    </row>
    <row r="45" spans="2:14" x14ac:dyDescent="0.25">
      <c r="B45" s="4">
        <v>44789</v>
      </c>
      <c r="C45" s="10">
        <v>2208039</v>
      </c>
      <c r="D45" s="11" t="s">
        <v>569</v>
      </c>
      <c r="E45" s="20"/>
      <c r="F45" s="20">
        <v>8200</v>
      </c>
      <c r="H45" s="14"/>
      <c r="J45" s="29"/>
      <c r="K45" s="25"/>
      <c r="N45" s="23"/>
    </row>
    <row r="46" spans="2:14" x14ac:dyDescent="0.25">
      <c r="B46" s="4">
        <v>44789</v>
      </c>
      <c r="C46" s="10">
        <v>2208040</v>
      </c>
      <c r="D46" s="11" t="s">
        <v>16</v>
      </c>
      <c r="E46" s="20"/>
      <c r="F46" s="20">
        <v>16000</v>
      </c>
      <c r="H46" s="14"/>
      <c r="J46" s="29"/>
      <c r="K46" s="25"/>
      <c r="N46" s="23"/>
    </row>
    <row r="47" spans="2:14" x14ac:dyDescent="0.25">
      <c r="B47" s="4">
        <v>44790</v>
      </c>
      <c r="C47" s="10">
        <v>2208041</v>
      </c>
      <c r="D47" s="11" t="s">
        <v>571</v>
      </c>
      <c r="E47" s="20"/>
      <c r="F47" s="20">
        <v>65000</v>
      </c>
      <c r="H47" s="14"/>
      <c r="J47" s="29"/>
      <c r="K47" s="25"/>
      <c r="N47" s="23"/>
    </row>
    <row r="48" spans="2:14" x14ac:dyDescent="0.25">
      <c r="B48" s="4">
        <v>44790</v>
      </c>
      <c r="C48" s="10">
        <v>2208042</v>
      </c>
      <c r="D48" s="11" t="s">
        <v>570</v>
      </c>
      <c r="E48" s="20"/>
      <c r="F48" s="20">
        <v>85000</v>
      </c>
      <c r="H48" s="14"/>
      <c r="J48" s="29"/>
      <c r="K48" s="25"/>
      <c r="N48" s="23"/>
    </row>
    <row r="49" spans="2:14" x14ac:dyDescent="0.25">
      <c r="B49" s="4">
        <v>44790</v>
      </c>
      <c r="C49" s="10">
        <v>2208043</v>
      </c>
      <c r="D49" s="11" t="s">
        <v>572</v>
      </c>
      <c r="E49" s="20"/>
      <c r="F49" s="20">
        <v>15000</v>
      </c>
      <c r="H49" s="14"/>
      <c r="J49" s="29"/>
      <c r="K49" s="25"/>
      <c r="N49" s="23"/>
    </row>
    <row r="50" spans="2:14" x14ac:dyDescent="0.25">
      <c r="B50" s="4">
        <v>44790</v>
      </c>
      <c r="C50" s="10">
        <v>2208044</v>
      </c>
      <c r="D50" s="11" t="s">
        <v>573</v>
      </c>
      <c r="E50" s="20"/>
      <c r="F50" s="20">
        <v>5000</v>
      </c>
      <c r="H50" s="14"/>
      <c r="J50" s="29"/>
      <c r="K50" s="25"/>
      <c r="N50" s="23"/>
    </row>
    <row r="51" spans="2:14" x14ac:dyDescent="0.25">
      <c r="B51" s="4">
        <v>44791</v>
      </c>
      <c r="C51" s="10">
        <v>2208045</v>
      </c>
      <c r="D51" s="11" t="s">
        <v>574</v>
      </c>
      <c r="E51" s="20">
        <v>281895</v>
      </c>
      <c r="F51" s="20"/>
      <c r="H51" s="14">
        <v>-395</v>
      </c>
      <c r="J51" s="29"/>
      <c r="K51" s="25"/>
      <c r="N51" s="23"/>
    </row>
    <row r="52" spans="2:14" x14ac:dyDescent="0.25">
      <c r="B52" s="4">
        <v>44792</v>
      </c>
      <c r="C52" s="10">
        <v>2208046</v>
      </c>
      <c r="D52" s="11" t="s">
        <v>554</v>
      </c>
      <c r="E52" s="20"/>
      <c r="F52" s="20">
        <v>10000</v>
      </c>
      <c r="H52" s="14"/>
      <c r="J52" s="29"/>
      <c r="K52" s="25"/>
      <c r="N52" s="23"/>
    </row>
    <row r="53" spans="2:14" x14ac:dyDescent="0.25">
      <c r="B53" s="4">
        <v>44792</v>
      </c>
      <c r="C53" s="10">
        <v>2208047</v>
      </c>
      <c r="D53" s="11" t="s">
        <v>575</v>
      </c>
      <c r="E53" s="20">
        <v>17121</v>
      </c>
      <c r="F53" s="20"/>
      <c r="H53" s="14">
        <v>-121</v>
      </c>
      <c r="J53" s="29"/>
      <c r="K53" s="25"/>
      <c r="N53" s="23"/>
    </row>
    <row r="54" spans="2:14" x14ac:dyDescent="0.25">
      <c r="B54" s="4">
        <v>44792</v>
      </c>
      <c r="C54" s="10">
        <v>2208048</v>
      </c>
      <c r="D54" s="11" t="s">
        <v>576</v>
      </c>
      <c r="E54" s="20"/>
      <c r="F54" s="20">
        <v>73000</v>
      </c>
      <c r="H54" s="14"/>
      <c r="J54" s="29"/>
      <c r="K54" s="25"/>
      <c r="N54" s="23"/>
    </row>
    <row r="55" spans="2:14" x14ac:dyDescent="0.25">
      <c r="B55" s="4">
        <v>44792</v>
      </c>
      <c r="C55" s="10">
        <v>2208049</v>
      </c>
      <c r="D55" s="11" t="s">
        <v>346</v>
      </c>
      <c r="E55" s="20"/>
      <c r="F55" s="20">
        <v>50000</v>
      </c>
      <c r="H55" s="14"/>
      <c r="J55" s="29"/>
      <c r="K55" s="25"/>
      <c r="N55" s="23"/>
    </row>
    <row r="56" spans="2:14" x14ac:dyDescent="0.25">
      <c r="B56" s="4">
        <v>44795</v>
      </c>
      <c r="C56" s="10">
        <v>2208050</v>
      </c>
      <c r="D56" s="11" t="s">
        <v>14</v>
      </c>
      <c r="E56" s="20"/>
      <c r="F56" s="20">
        <v>1500</v>
      </c>
      <c r="H56" s="14"/>
      <c r="J56" s="29"/>
      <c r="K56" s="25"/>
      <c r="N56" s="23"/>
    </row>
    <row r="57" spans="2:14" x14ac:dyDescent="0.25">
      <c r="B57" s="4">
        <v>44795</v>
      </c>
      <c r="C57" s="10">
        <v>2208051</v>
      </c>
      <c r="D57" s="11" t="s">
        <v>62</v>
      </c>
      <c r="E57" s="20"/>
      <c r="F57" s="20">
        <v>3000</v>
      </c>
      <c r="H57" s="14"/>
      <c r="J57" s="29"/>
      <c r="K57" s="25"/>
      <c r="N57" s="23"/>
    </row>
    <row r="58" spans="2:14" x14ac:dyDescent="0.25">
      <c r="B58" s="4">
        <v>44796</v>
      </c>
      <c r="C58" s="10">
        <v>2208052</v>
      </c>
      <c r="D58" s="11" t="s">
        <v>577</v>
      </c>
      <c r="E58" s="20"/>
      <c r="F58" s="20">
        <v>49000</v>
      </c>
      <c r="H58" s="14"/>
      <c r="J58" s="29"/>
      <c r="K58" s="25"/>
      <c r="N58" s="23"/>
    </row>
    <row r="59" spans="2:14" x14ac:dyDescent="0.25">
      <c r="B59" s="4">
        <v>44796</v>
      </c>
      <c r="C59" s="10">
        <v>2208053</v>
      </c>
      <c r="D59" s="11" t="s">
        <v>578</v>
      </c>
      <c r="E59" s="20"/>
      <c r="F59" s="20">
        <v>30100</v>
      </c>
      <c r="H59" s="14"/>
      <c r="J59" s="29"/>
      <c r="K59" s="25"/>
      <c r="N59" s="23"/>
    </row>
    <row r="60" spans="2:14" x14ac:dyDescent="0.25">
      <c r="B60" s="4">
        <v>44796</v>
      </c>
      <c r="C60" s="10">
        <v>2208054</v>
      </c>
      <c r="D60" s="11" t="s">
        <v>579</v>
      </c>
      <c r="E60" s="20"/>
      <c r="F60" s="20">
        <v>6000</v>
      </c>
      <c r="H60" s="14"/>
      <c r="J60" s="29"/>
      <c r="K60" s="25"/>
      <c r="N60" s="23"/>
    </row>
    <row r="61" spans="2:14" x14ac:dyDescent="0.25">
      <c r="B61" s="4">
        <v>44796</v>
      </c>
      <c r="C61" s="10">
        <v>2208055</v>
      </c>
      <c r="D61" s="11" t="s">
        <v>580</v>
      </c>
      <c r="E61" s="20">
        <v>759565</v>
      </c>
      <c r="F61" s="20"/>
      <c r="H61" s="14"/>
      <c r="J61" s="29"/>
      <c r="K61" s="25"/>
      <c r="N61" s="23"/>
    </row>
    <row r="62" spans="2:14" x14ac:dyDescent="0.25">
      <c r="B62" s="4">
        <v>44797</v>
      </c>
      <c r="C62" s="10">
        <v>2208056</v>
      </c>
      <c r="D62" s="11" t="s">
        <v>582</v>
      </c>
      <c r="E62" s="20"/>
      <c r="F62" s="20">
        <v>415000</v>
      </c>
      <c r="H62" s="14"/>
      <c r="J62" s="29"/>
      <c r="K62" s="25"/>
      <c r="N62" s="23"/>
    </row>
    <row r="63" spans="2:14" x14ac:dyDescent="0.25">
      <c r="B63" s="4">
        <v>44797</v>
      </c>
      <c r="C63" s="10">
        <v>2208057</v>
      </c>
      <c r="D63" s="11" t="s">
        <v>421</v>
      </c>
      <c r="E63" s="20"/>
      <c r="F63" s="20">
        <v>20000</v>
      </c>
      <c r="H63" s="14"/>
      <c r="J63" s="29"/>
      <c r="K63" s="25"/>
      <c r="N63" s="23"/>
    </row>
    <row r="64" spans="2:14" x14ac:dyDescent="0.25">
      <c r="B64" s="4">
        <v>44797</v>
      </c>
      <c r="C64" s="10">
        <v>2208058</v>
      </c>
      <c r="D64" s="11" t="s">
        <v>581</v>
      </c>
      <c r="E64" s="20"/>
      <c r="F64" s="20">
        <v>80000</v>
      </c>
      <c r="H64" s="14"/>
      <c r="J64" s="29"/>
      <c r="K64" s="25"/>
      <c r="N64" s="23"/>
    </row>
    <row r="65" spans="2:14" x14ac:dyDescent="0.25">
      <c r="B65" s="4">
        <v>44797</v>
      </c>
      <c r="C65" s="10">
        <v>2208059</v>
      </c>
      <c r="D65" s="11" t="s">
        <v>583</v>
      </c>
      <c r="E65" s="20"/>
      <c r="F65" s="20">
        <v>20000</v>
      </c>
      <c r="H65" s="14"/>
      <c r="J65" s="29"/>
      <c r="K65" s="25"/>
      <c r="N65" s="23"/>
    </row>
    <row r="66" spans="2:14" x14ac:dyDescent="0.25">
      <c r="B66" s="4">
        <v>44797</v>
      </c>
      <c r="C66" s="10">
        <v>2208060</v>
      </c>
      <c r="D66" s="11" t="s">
        <v>584</v>
      </c>
      <c r="E66" s="20">
        <v>242341</v>
      </c>
      <c r="F66" s="20"/>
      <c r="H66" s="14">
        <v>-61</v>
      </c>
      <c r="J66" s="29"/>
      <c r="K66" s="25"/>
      <c r="N66" s="23"/>
    </row>
    <row r="67" spans="2:14" x14ac:dyDescent="0.25">
      <c r="B67" s="4">
        <v>44798</v>
      </c>
      <c r="C67" s="10">
        <v>2208061</v>
      </c>
      <c r="D67" s="11" t="s">
        <v>125</v>
      </c>
      <c r="E67" s="20"/>
      <c r="F67" s="20">
        <v>157500</v>
      </c>
      <c r="H67" s="14"/>
      <c r="J67" s="29"/>
      <c r="K67" s="25"/>
      <c r="N67" s="23"/>
    </row>
    <row r="68" spans="2:14" x14ac:dyDescent="0.25">
      <c r="B68" s="4">
        <v>44798</v>
      </c>
      <c r="C68" s="10">
        <v>2208062</v>
      </c>
      <c r="D68" s="11" t="s">
        <v>585</v>
      </c>
      <c r="E68" s="20">
        <v>47807</v>
      </c>
      <c r="F68" s="20"/>
      <c r="H68" s="14">
        <v>-107</v>
      </c>
      <c r="J68" s="29"/>
      <c r="K68" s="25"/>
      <c r="N68" s="23"/>
    </row>
    <row r="69" spans="2:14" x14ac:dyDescent="0.25">
      <c r="B69" s="4">
        <v>44799</v>
      </c>
      <c r="C69" s="10">
        <v>2208063</v>
      </c>
      <c r="D69" s="11" t="s">
        <v>346</v>
      </c>
      <c r="E69" s="20"/>
      <c r="F69" s="20">
        <v>50000</v>
      </c>
      <c r="H69" s="14"/>
      <c r="J69" s="29"/>
      <c r="K69" s="25"/>
      <c r="N69" s="23"/>
    </row>
    <row r="70" spans="2:14" x14ac:dyDescent="0.25">
      <c r="B70" s="4">
        <v>44799</v>
      </c>
      <c r="C70" s="10">
        <v>2208064</v>
      </c>
      <c r="D70" s="11" t="s">
        <v>586</v>
      </c>
      <c r="E70" s="20"/>
      <c r="F70" s="20">
        <v>10000</v>
      </c>
      <c r="H70" s="14"/>
      <c r="J70" s="29"/>
      <c r="K70" s="25"/>
      <c r="N70" s="23"/>
    </row>
    <row r="71" spans="2:14" x14ac:dyDescent="0.25">
      <c r="B71" s="4">
        <v>44799</v>
      </c>
      <c r="C71" s="10">
        <v>2208065</v>
      </c>
      <c r="D71" s="11" t="s">
        <v>587</v>
      </c>
      <c r="E71" s="20"/>
      <c r="F71" s="20">
        <v>92000</v>
      </c>
      <c r="H71" s="14"/>
      <c r="J71" s="29"/>
      <c r="K71" s="25"/>
      <c r="N71" s="23"/>
    </row>
    <row r="72" spans="2:14" x14ac:dyDescent="0.25">
      <c r="B72" s="4">
        <v>44799</v>
      </c>
      <c r="C72" s="10">
        <v>2208066</v>
      </c>
      <c r="D72" s="11" t="s">
        <v>108</v>
      </c>
      <c r="E72" s="20"/>
      <c r="F72" s="20">
        <v>3953</v>
      </c>
      <c r="H72" s="14"/>
      <c r="J72" s="29"/>
      <c r="K72" s="25"/>
      <c r="N72" s="23"/>
    </row>
    <row r="73" spans="2:14" x14ac:dyDescent="0.25">
      <c r="B73" s="4">
        <v>44799</v>
      </c>
      <c r="C73" s="10">
        <v>2208067</v>
      </c>
      <c r="D73" s="11" t="s">
        <v>588</v>
      </c>
      <c r="E73" s="20">
        <v>267259</v>
      </c>
      <c r="F73" s="20"/>
      <c r="H73" s="14">
        <v>-259</v>
      </c>
      <c r="J73" s="29"/>
      <c r="K73" s="25"/>
      <c r="N73" s="23"/>
    </row>
    <row r="74" spans="2:14" x14ac:dyDescent="0.25">
      <c r="B74" s="4">
        <v>44800</v>
      </c>
      <c r="C74" s="10">
        <v>2208068</v>
      </c>
      <c r="D74" s="11" t="s">
        <v>589</v>
      </c>
      <c r="E74" s="20">
        <v>11428</v>
      </c>
      <c r="F74" s="20"/>
      <c r="H74" s="14"/>
      <c r="J74" s="29"/>
      <c r="K74" s="25"/>
      <c r="N74" s="23"/>
    </row>
    <row r="75" spans="2:14" x14ac:dyDescent="0.25">
      <c r="B75" s="4">
        <v>44802</v>
      </c>
      <c r="C75" s="10">
        <v>2208069</v>
      </c>
      <c r="D75" s="11" t="s">
        <v>590</v>
      </c>
      <c r="E75" s="20"/>
      <c r="F75" s="20">
        <v>1000</v>
      </c>
      <c r="H75" s="14"/>
      <c r="J75" s="29"/>
      <c r="K75" s="25"/>
      <c r="N75" s="23"/>
    </row>
    <row r="76" spans="2:14" x14ac:dyDescent="0.25">
      <c r="B76" s="4">
        <v>44802</v>
      </c>
      <c r="C76" s="10">
        <v>2208070</v>
      </c>
      <c r="D76" s="11" t="s">
        <v>591</v>
      </c>
      <c r="E76" s="20">
        <v>314536</v>
      </c>
      <c r="F76" s="20"/>
      <c r="H76" s="14"/>
      <c r="J76" s="29"/>
      <c r="K76" s="25"/>
      <c r="N76" s="23"/>
    </row>
    <row r="77" spans="2:14" x14ac:dyDescent="0.25">
      <c r="B77" s="4">
        <v>44803</v>
      </c>
      <c r="C77" s="10">
        <v>2208071</v>
      </c>
      <c r="D77" s="11" t="s">
        <v>592</v>
      </c>
      <c r="E77" s="20"/>
      <c r="F77" s="20">
        <v>40000</v>
      </c>
      <c r="H77" s="14"/>
      <c r="J77" s="29"/>
      <c r="K77" s="25"/>
      <c r="N77" s="23"/>
    </row>
    <row r="78" spans="2:14" x14ac:dyDescent="0.25">
      <c r="B78" s="4">
        <v>44803</v>
      </c>
      <c r="C78" s="10">
        <v>2208072</v>
      </c>
      <c r="D78" s="11" t="s">
        <v>593</v>
      </c>
      <c r="E78" s="20">
        <v>282597</v>
      </c>
      <c r="F78" s="20"/>
      <c r="H78" s="14">
        <v>-97</v>
      </c>
      <c r="J78" s="29"/>
      <c r="K78" s="25"/>
      <c r="N78" s="23"/>
    </row>
    <row r="79" spans="2:14" x14ac:dyDescent="0.25">
      <c r="B79" s="4">
        <v>44803</v>
      </c>
      <c r="C79" s="10">
        <v>2208073</v>
      </c>
      <c r="D79" s="11" t="s">
        <v>594</v>
      </c>
      <c r="E79" s="20"/>
      <c r="F79" s="20">
        <v>15000</v>
      </c>
      <c r="H79" s="14"/>
      <c r="J79" s="29"/>
      <c r="K79" s="25"/>
      <c r="N79" s="23"/>
    </row>
    <row r="80" spans="2:14" x14ac:dyDescent="0.25">
      <c r="B80" s="4">
        <v>44804</v>
      </c>
      <c r="C80" s="10">
        <v>2208074</v>
      </c>
      <c r="D80" s="11" t="s">
        <v>595</v>
      </c>
      <c r="E80" s="20"/>
      <c r="F80" s="20">
        <v>90000</v>
      </c>
      <c r="H80" s="14"/>
      <c r="J80" s="29"/>
      <c r="K80" s="25"/>
      <c r="N80" s="23"/>
    </row>
    <row r="81" spans="2:14" x14ac:dyDescent="0.25">
      <c r="B81" s="4">
        <v>44804</v>
      </c>
      <c r="C81" s="10">
        <v>2208075</v>
      </c>
      <c r="D81" s="11" t="s">
        <v>14</v>
      </c>
      <c r="E81" s="20"/>
      <c r="F81" s="20">
        <v>1500</v>
      </c>
      <c r="H81" s="14"/>
      <c r="J81" s="29"/>
      <c r="K81" s="25"/>
      <c r="N81" s="23"/>
    </row>
    <row r="82" spans="2:14" x14ac:dyDescent="0.25">
      <c r="B82" s="4">
        <v>44804</v>
      </c>
      <c r="C82" s="10">
        <v>2208076</v>
      </c>
      <c r="D82" s="11" t="s">
        <v>278</v>
      </c>
      <c r="E82" s="20"/>
      <c r="F82" s="20">
        <v>1000000</v>
      </c>
      <c r="H82" s="14"/>
      <c r="J82" s="29"/>
      <c r="K82" s="25"/>
      <c r="N82" s="23"/>
    </row>
    <row r="83" spans="2:14" x14ac:dyDescent="0.25">
      <c r="B83" s="4">
        <v>44804</v>
      </c>
      <c r="C83" s="10">
        <v>2208077</v>
      </c>
      <c r="D83" s="11" t="s">
        <v>596</v>
      </c>
      <c r="E83" s="20"/>
      <c r="F83" s="20">
        <v>18936</v>
      </c>
      <c r="H83" s="14"/>
      <c r="J83" s="29"/>
      <c r="K83" s="25"/>
      <c r="N83" s="23"/>
    </row>
    <row r="84" spans="2:14" x14ac:dyDescent="0.25">
      <c r="B84" s="4">
        <v>44804</v>
      </c>
      <c r="C84" s="10">
        <v>2208078</v>
      </c>
      <c r="D84" s="11" t="s">
        <v>597</v>
      </c>
      <c r="E84" s="20"/>
      <c r="F84" s="20">
        <v>59000</v>
      </c>
      <c r="H84" s="14"/>
      <c r="J84" s="29"/>
      <c r="K84" s="25"/>
      <c r="N84" s="23"/>
    </row>
    <row r="85" spans="2:14" x14ac:dyDescent="0.25">
      <c r="B85" s="11"/>
      <c r="C85" s="11"/>
      <c r="D85" s="11"/>
      <c r="E85" s="11"/>
      <c r="F85" s="11"/>
      <c r="H85" s="14">
        <v>-592</v>
      </c>
      <c r="I85" s="19"/>
      <c r="J85" s="29"/>
    </row>
    <row r="86" spans="2:14" x14ac:dyDescent="0.25">
      <c r="E86" s="7">
        <f>SUM(E6:E85)</f>
        <v>3897997</v>
      </c>
      <c r="F86" s="7">
        <f>SUM(F6:F85)</f>
        <v>3542768</v>
      </c>
      <c r="J86" s="29"/>
    </row>
    <row r="87" spans="2:14" x14ac:dyDescent="0.25">
      <c r="J87" s="29"/>
    </row>
    <row r="88" spans="2:14" x14ac:dyDescent="0.25">
      <c r="E88" s="15" t="s">
        <v>8</v>
      </c>
      <c r="F88" s="7">
        <f>E86-F86</f>
        <v>355229</v>
      </c>
      <c r="J88" s="29"/>
    </row>
    <row r="89" spans="2:14" x14ac:dyDescent="0.25">
      <c r="H89" s="16" t="s">
        <v>8</v>
      </c>
      <c r="I89" s="7">
        <f>F88+H85+I85</f>
        <v>354637</v>
      </c>
      <c r="J89" s="29"/>
    </row>
    <row r="90" spans="2:14" x14ac:dyDescent="0.25">
      <c r="J90" s="29"/>
    </row>
    <row r="91" spans="2:14" x14ac:dyDescent="0.25">
      <c r="J91" s="29"/>
    </row>
    <row r="92" spans="2:14" s="23" customFormat="1" x14ac:dyDescent="0.25">
      <c r="B92"/>
      <c r="C92"/>
      <c r="D92"/>
      <c r="E92"/>
      <c r="F92"/>
      <c r="G92"/>
      <c r="H92"/>
      <c r="I92"/>
      <c r="J92" s="29"/>
      <c r="M92"/>
      <c r="N92"/>
    </row>
    <row r="93" spans="2:14" s="23" customFormat="1" x14ac:dyDescent="0.25">
      <c r="B93"/>
      <c r="C93"/>
      <c r="D93"/>
      <c r="E93"/>
      <c r="F93"/>
      <c r="G93"/>
      <c r="H93" s="30"/>
      <c r="I93"/>
      <c r="J93" s="29"/>
      <c r="M93"/>
      <c r="N93"/>
    </row>
    <row r="94" spans="2:14" x14ac:dyDescent="0.25">
      <c r="H94" s="24"/>
      <c r="J94" s="19"/>
    </row>
    <row r="95" spans="2:14" x14ac:dyDescent="0.25">
      <c r="H95" s="24"/>
    </row>
    <row r="97" spans="10:10" x14ac:dyDescent="0.25">
      <c r="J97" s="24"/>
    </row>
  </sheetData>
  <pageMargins left="0.27559055118110237" right="0.19685039370078741" top="0.19685039370078741" bottom="0.19685039370078741" header="0.23622047244094491" footer="0.19685039370078741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5:N110"/>
  <sheetViews>
    <sheetView topLeftCell="A71" workbookViewId="0">
      <selection activeCell="A80" sqref="A80:XFD80"/>
    </sheetView>
  </sheetViews>
  <sheetFormatPr baseColWidth="10" defaultRowHeight="15" x14ac:dyDescent="0.25"/>
  <cols>
    <col min="4" max="4" width="63.42578125" customWidth="1"/>
    <col min="5" max="6" width="11.7109375" bestFit="1" customWidth="1"/>
    <col min="8" max="8" width="13.7109375" customWidth="1"/>
    <col min="9" max="9" width="12" customWidth="1"/>
    <col min="10" max="10" width="14.28515625" bestFit="1" customWidth="1"/>
    <col min="11" max="11" width="16" style="23" customWidth="1"/>
    <col min="12" max="12" width="12.85546875" style="23" bestFit="1" customWidth="1"/>
    <col min="14" max="14" width="12.85546875" bestFit="1" customWidth="1"/>
  </cols>
  <sheetData>
    <row r="5" spans="2:9" x14ac:dyDescent="0.25">
      <c r="B5" s="1" t="s">
        <v>0</v>
      </c>
      <c r="C5" s="2" t="s">
        <v>1</v>
      </c>
      <c r="D5" s="1" t="s">
        <v>2</v>
      </c>
      <c r="E5" s="3" t="s">
        <v>3</v>
      </c>
      <c r="F5" s="3" t="s">
        <v>4</v>
      </c>
      <c r="H5" s="3" t="s">
        <v>5</v>
      </c>
      <c r="I5" s="18"/>
    </row>
    <row r="6" spans="2:9" x14ac:dyDescent="0.25">
      <c r="B6" s="4"/>
      <c r="C6" s="5"/>
      <c r="D6" s="6" t="s">
        <v>10</v>
      </c>
      <c r="E6" s="7">
        <f>+'AOUT 2022'!F88</f>
        <v>355229</v>
      </c>
      <c r="F6" s="8"/>
      <c r="H6" s="9"/>
      <c r="I6" s="17"/>
    </row>
    <row r="7" spans="2:9" x14ac:dyDescent="0.25">
      <c r="B7" s="4">
        <v>44805</v>
      </c>
      <c r="C7" s="10">
        <v>2209001</v>
      </c>
      <c r="D7" s="11" t="s">
        <v>598</v>
      </c>
      <c r="E7" s="20"/>
      <c r="F7" s="21">
        <v>10000</v>
      </c>
      <c r="H7" s="11"/>
      <c r="I7" s="17"/>
    </row>
    <row r="8" spans="2:9" x14ac:dyDescent="0.25">
      <c r="B8" s="4">
        <v>44805</v>
      </c>
      <c r="C8" s="10">
        <v>2209002</v>
      </c>
      <c r="D8" s="11" t="s">
        <v>599</v>
      </c>
      <c r="E8" s="20">
        <v>70829</v>
      </c>
      <c r="F8" s="21"/>
      <c r="H8" s="14">
        <v>-29</v>
      </c>
      <c r="I8" s="17"/>
    </row>
    <row r="9" spans="2:9" x14ac:dyDescent="0.25">
      <c r="B9" s="4">
        <v>44806</v>
      </c>
      <c r="C9" s="10">
        <v>2209003</v>
      </c>
      <c r="D9" s="11" t="s">
        <v>600</v>
      </c>
      <c r="E9" s="20"/>
      <c r="F9" s="21">
        <v>35000</v>
      </c>
      <c r="H9" s="14"/>
      <c r="I9" s="17"/>
    </row>
    <row r="10" spans="2:9" x14ac:dyDescent="0.25">
      <c r="B10" s="4">
        <v>44806</v>
      </c>
      <c r="C10" s="10">
        <v>2209004</v>
      </c>
      <c r="D10" s="11" t="s">
        <v>601</v>
      </c>
      <c r="E10" s="20"/>
      <c r="F10" s="21">
        <v>15000</v>
      </c>
      <c r="H10" s="14"/>
      <c r="I10" s="17"/>
    </row>
    <row r="11" spans="2:9" x14ac:dyDescent="0.25">
      <c r="B11" s="4">
        <v>44806</v>
      </c>
      <c r="C11" s="10">
        <v>2209005</v>
      </c>
      <c r="D11" s="11" t="s">
        <v>602</v>
      </c>
      <c r="E11" s="20">
        <v>104812</v>
      </c>
      <c r="F11" s="21"/>
      <c r="H11" s="14"/>
      <c r="I11" s="17"/>
    </row>
    <row r="12" spans="2:9" x14ac:dyDescent="0.25">
      <c r="B12" s="4">
        <v>44806</v>
      </c>
      <c r="C12" s="10">
        <v>2209006</v>
      </c>
      <c r="D12" s="11" t="s">
        <v>669</v>
      </c>
      <c r="E12" s="20"/>
      <c r="F12" s="21">
        <v>54000</v>
      </c>
      <c r="H12" s="14"/>
      <c r="I12" s="17"/>
    </row>
    <row r="13" spans="2:9" x14ac:dyDescent="0.25">
      <c r="B13" s="4">
        <v>44807</v>
      </c>
      <c r="C13" s="10">
        <v>2209007</v>
      </c>
      <c r="D13" s="11" t="s">
        <v>603</v>
      </c>
      <c r="E13" s="20"/>
      <c r="F13" s="21">
        <v>2000</v>
      </c>
      <c r="H13" s="14"/>
      <c r="I13" s="17"/>
    </row>
    <row r="14" spans="2:9" x14ac:dyDescent="0.25">
      <c r="B14" s="4">
        <v>44809</v>
      </c>
      <c r="C14" s="10">
        <v>2209008</v>
      </c>
      <c r="D14" s="11" t="s">
        <v>664</v>
      </c>
      <c r="E14" s="20"/>
      <c r="F14" s="21">
        <v>20228</v>
      </c>
      <c r="H14" s="14"/>
      <c r="I14" s="17"/>
    </row>
    <row r="15" spans="2:9" x14ac:dyDescent="0.25">
      <c r="B15" s="4">
        <v>44809</v>
      </c>
      <c r="C15" s="10">
        <v>2209009</v>
      </c>
      <c r="D15" s="11" t="s">
        <v>590</v>
      </c>
      <c r="E15" s="20"/>
      <c r="F15" s="21">
        <v>1000</v>
      </c>
      <c r="H15" s="14"/>
      <c r="I15" s="17"/>
    </row>
    <row r="16" spans="2:9" x14ac:dyDescent="0.25">
      <c r="B16" s="4">
        <v>44809</v>
      </c>
      <c r="C16" s="10">
        <v>2209010</v>
      </c>
      <c r="D16" s="11" t="s">
        <v>604</v>
      </c>
      <c r="E16" s="20">
        <v>126035</v>
      </c>
      <c r="F16" s="21"/>
      <c r="H16" s="14">
        <v>-35</v>
      </c>
      <c r="I16" s="17"/>
    </row>
    <row r="17" spans="2:9" x14ac:dyDescent="0.25">
      <c r="B17" s="4">
        <v>44810</v>
      </c>
      <c r="C17" s="10">
        <v>2209011</v>
      </c>
      <c r="D17" s="11" t="s">
        <v>605</v>
      </c>
      <c r="E17" s="20"/>
      <c r="F17" s="21">
        <v>40000</v>
      </c>
      <c r="H17" s="14"/>
      <c r="I17" s="17"/>
    </row>
    <row r="18" spans="2:9" x14ac:dyDescent="0.25">
      <c r="B18" s="4">
        <v>44810</v>
      </c>
      <c r="C18" s="10">
        <v>2209012</v>
      </c>
      <c r="D18" s="11" t="s">
        <v>606</v>
      </c>
      <c r="E18" s="20"/>
      <c r="F18" s="21">
        <v>14000</v>
      </c>
      <c r="H18" s="14"/>
      <c r="I18" s="17"/>
    </row>
    <row r="19" spans="2:9" x14ac:dyDescent="0.25">
      <c r="B19" s="4">
        <v>44810</v>
      </c>
      <c r="C19" s="10">
        <v>2209013</v>
      </c>
      <c r="D19" s="11" t="s">
        <v>153</v>
      </c>
      <c r="E19" s="20"/>
      <c r="F19" s="21">
        <v>18095</v>
      </c>
      <c r="H19" s="14"/>
      <c r="I19" s="17"/>
    </row>
    <row r="20" spans="2:9" x14ac:dyDescent="0.25">
      <c r="B20" s="4">
        <v>44810</v>
      </c>
      <c r="C20" s="10">
        <v>2209014</v>
      </c>
      <c r="D20" s="11" t="s">
        <v>607</v>
      </c>
      <c r="E20" s="20">
        <v>82877</v>
      </c>
      <c r="F20" s="21"/>
      <c r="H20" s="14">
        <v>-77</v>
      </c>
      <c r="I20" s="17"/>
    </row>
    <row r="21" spans="2:9" x14ac:dyDescent="0.25">
      <c r="B21" s="4">
        <v>44810</v>
      </c>
      <c r="C21" s="10">
        <v>2209015</v>
      </c>
      <c r="D21" s="11" t="s">
        <v>608</v>
      </c>
      <c r="E21" s="20">
        <v>14645</v>
      </c>
      <c r="F21" s="21"/>
      <c r="H21" s="14">
        <v>-45</v>
      </c>
      <c r="I21" s="17"/>
    </row>
    <row r="22" spans="2:9" x14ac:dyDescent="0.25">
      <c r="B22" s="4">
        <v>44811</v>
      </c>
      <c r="C22" s="10">
        <v>2209016</v>
      </c>
      <c r="D22" s="11" t="s">
        <v>665</v>
      </c>
      <c r="E22" s="20"/>
      <c r="F22" s="21">
        <v>40000</v>
      </c>
      <c r="H22" s="14"/>
      <c r="I22" s="17"/>
    </row>
    <row r="23" spans="2:9" x14ac:dyDescent="0.25">
      <c r="B23" s="4">
        <v>44811</v>
      </c>
      <c r="C23" s="10">
        <v>2209017</v>
      </c>
      <c r="D23" s="11" t="s">
        <v>609</v>
      </c>
      <c r="E23" s="20"/>
      <c r="F23" s="21">
        <v>50000</v>
      </c>
      <c r="H23" s="14"/>
      <c r="I23" s="17"/>
    </row>
    <row r="24" spans="2:9" x14ac:dyDescent="0.25">
      <c r="B24" s="4">
        <v>44811</v>
      </c>
      <c r="C24" s="10">
        <v>2209018</v>
      </c>
      <c r="D24" s="11" t="s">
        <v>216</v>
      </c>
      <c r="E24" s="20"/>
      <c r="F24" s="21">
        <v>22500</v>
      </c>
      <c r="H24" s="14"/>
      <c r="I24" s="17"/>
    </row>
    <row r="25" spans="2:9" x14ac:dyDescent="0.25">
      <c r="B25" s="4">
        <v>44811</v>
      </c>
      <c r="C25" s="10">
        <v>2209019</v>
      </c>
      <c r="D25" s="11" t="s">
        <v>610</v>
      </c>
      <c r="E25" s="20">
        <v>81924</v>
      </c>
      <c r="F25" s="21"/>
      <c r="H25" s="14">
        <v>-124</v>
      </c>
      <c r="I25" s="17"/>
    </row>
    <row r="26" spans="2:9" x14ac:dyDescent="0.25">
      <c r="B26" s="4">
        <v>44812</v>
      </c>
      <c r="C26" s="10">
        <v>2209020</v>
      </c>
      <c r="D26" s="11" t="s">
        <v>611</v>
      </c>
      <c r="E26" s="20"/>
      <c r="F26" s="21">
        <v>13000</v>
      </c>
      <c r="H26" s="14"/>
      <c r="I26" s="17"/>
    </row>
    <row r="27" spans="2:9" x14ac:dyDescent="0.25">
      <c r="B27" s="4">
        <v>44812</v>
      </c>
      <c r="C27" s="10">
        <v>2209021</v>
      </c>
      <c r="D27" s="11" t="s">
        <v>612</v>
      </c>
      <c r="E27" s="20"/>
      <c r="F27" s="21">
        <v>20000</v>
      </c>
      <c r="H27" s="14"/>
      <c r="I27" s="17"/>
    </row>
    <row r="28" spans="2:9" x14ac:dyDescent="0.25">
      <c r="B28" s="4">
        <v>44812</v>
      </c>
      <c r="C28" s="10">
        <v>2209022</v>
      </c>
      <c r="D28" s="11" t="s">
        <v>16</v>
      </c>
      <c r="E28" s="20"/>
      <c r="F28" s="21">
        <v>16000</v>
      </c>
      <c r="H28" s="14"/>
      <c r="I28" s="17"/>
    </row>
    <row r="29" spans="2:9" x14ac:dyDescent="0.25">
      <c r="B29" s="4">
        <v>44812</v>
      </c>
      <c r="C29" s="10">
        <v>2209023</v>
      </c>
      <c r="D29" s="11" t="s">
        <v>613</v>
      </c>
      <c r="E29" s="20"/>
      <c r="F29" s="21">
        <v>120000</v>
      </c>
      <c r="H29" s="14"/>
      <c r="I29" s="17"/>
    </row>
    <row r="30" spans="2:9" x14ac:dyDescent="0.25">
      <c r="B30" s="4">
        <v>44750</v>
      </c>
      <c r="C30" s="10">
        <v>2209024</v>
      </c>
      <c r="D30" s="11" t="s">
        <v>614</v>
      </c>
      <c r="E30" s="20">
        <v>68565</v>
      </c>
      <c r="F30" s="21"/>
      <c r="H30" s="14">
        <v>-65</v>
      </c>
      <c r="I30" s="17"/>
    </row>
    <row r="31" spans="2:9" x14ac:dyDescent="0.25">
      <c r="B31" s="4">
        <v>44782</v>
      </c>
      <c r="C31" s="10">
        <v>2209025</v>
      </c>
      <c r="D31" s="11" t="s">
        <v>615</v>
      </c>
      <c r="E31" s="20"/>
      <c r="F31" s="21">
        <v>2500</v>
      </c>
      <c r="H31" s="14"/>
      <c r="I31" s="17"/>
    </row>
    <row r="32" spans="2:9" x14ac:dyDescent="0.25">
      <c r="B32" s="4">
        <v>44782</v>
      </c>
      <c r="C32" s="10">
        <v>2209026</v>
      </c>
      <c r="D32" s="11" t="s">
        <v>319</v>
      </c>
      <c r="E32" s="20"/>
      <c r="F32" s="21">
        <v>5000</v>
      </c>
      <c r="H32" s="14"/>
      <c r="I32" s="17"/>
    </row>
    <row r="33" spans="2:9" x14ac:dyDescent="0.25">
      <c r="B33" s="4">
        <v>44813</v>
      </c>
      <c r="C33" s="10">
        <v>2209027</v>
      </c>
      <c r="D33" s="11" t="s">
        <v>670</v>
      </c>
      <c r="E33" s="20"/>
      <c r="F33" s="21">
        <v>102000</v>
      </c>
      <c r="H33" s="14"/>
      <c r="I33" s="17"/>
    </row>
    <row r="34" spans="2:9" x14ac:dyDescent="0.25">
      <c r="B34" s="4">
        <v>44816</v>
      </c>
      <c r="C34" s="10">
        <v>2209028</v>
      </c>
      <c r="D34" s="11" t="s">
        <v>421</v>
      </c>
      <c r="E34" s="20"/>
      <c r="F34" s="21">
        <v>40000</v>
      </c>
      <c r="H34" s="14"/>
      <c r="I34" s="17"/>
    </row>
    <row r="35" spans="2:9" x14ac:dyDescent="0.25">
      <c r="B35" s="4">
        <v>44816</v>
      </c>
      <c r="C35" s="10">
        <v>2209029</v>
      </c>
      <c r="D35" s="11" t="s">
        <v>616</v>
      </c>
      <c r="E35" s="20">
        <v>627082</v>
      </c>
      <c r="F35" s="21"/>
      <c r="H35" s="14">
        <v>-182</v>
      </c>
      <c r="I35" s="17"/>
    </row>
    <row r="36" spans="2:9" x14ac:dyDescent="0.25">
      <c r="B36" s="4">
        <v>44816</v>
      </c>
      <c r="C36" s="10">
        <v>2209030</v>
      </c>
      <c r="D36" s="11" t="s">
        <v>432</v>
      </c>
      <c r="E36" s="20"/>
      <c r="F36" s="21">
        <v>362900</v>
      </c>
      <c r="H36" s="14"/>
      <c r="I36" s="17"/>
    </row>
    <row r="37" spans="2:9" x14ac:dyDescent="0.25">
      <c r="B37" s="4">
        <v>44817</v>
      </c>
      <c r="C37" s="10">
        <v>2209031</v>
      </c>
      <c r="D37" s="11" t="s">
        <v>617</v>
      </c>
      <c r="E37" s="20">
        <v>17334</v>
      </c>
      <c r="F37" s="21"/>
      <c r="H37" s="14">
        <v>-34</v>
      </c>
      <c r="I37" s="17"/>
    </row>
    <row r="38" spans="2:9" x14ac:dyDescent="0.25">
      <c r="B38" s="4">
        <v>44818</v>
      </c>
      <c r="C38" s="10">
        <v>2209032</v>
      </c>
      <c r="D38" s="11" t="s">
        <v>618</v>
      </c>
      <c r="E38" s="20"/>
      <c r="F38" s="21">
        <v>82000</v>
      </c>
      <c r="H38" s="14"/>
      <c r="I38" s="17"/>
    </row>
    <row r="39" spans="2:9" x14ac:dyDescent="0.25">
      <c r="B39" s="4">
        <v>44818</v>
      </c>
      <c r="C39" s="10">
        <v>2209033</v>
      </c>
      <c r="D39" s="11" t="s">
        <v>14</v>
      </c>
      <c r="E39" s="20"/>
      <c r="F39" s="21">
        <v>1500</v>
      </c>
      <c r="H39" s="14"/>
      <c r="I39" s="17"/>
    </row>
    <row r="40" spans="2:9" x14ac:dyDescent="0.25">
      <c r="B40" s="4">
        <v>44818</v>
      </c>
      <c r="C40" s="10">
        <v>2209034</v>
      </c>
      <c r="D40" s="11" t="s">
        <v>619</v>
      </c>
      <c r="E40" s="20">
        <v>128914</v>
      </c>
      <c r="F40" s="21"/>
      <c r="H40" s="14">
        <v>-14</v>
      </c>
      <c r="I40" s="17"/>
    </row>
    <row r="41" spans="2:9" x14ac:dyDescent="0.25">
      <c r="B41" s="4">
        <v>44819</v>
      </c>
      <c r="C41" s="10">
        <v>2209035</v>
      </c>
      <c r="D41" s="11" t="s">
        <v>620</v>
      </c>
      <c r="E41" s="20"/>
      <c r="F41" s="21">
        <v>65000</v>
      </c>
      <c r="H41" s="14"/>
      <c r="I41" s="17"/>
    </row>
    <row r="42" spans="2:9" x14ac:dyDescent="0.25">
      <c r="B42" s="4">
        <v>44819</v>
      </c>
      <c r="C42" s="10">
        <v>2209036</v>
      </c>
      <c r="D42" s="11" t="s">
        <v>621</v>
      </c>
      <c r="E42" s="20"/>
      <c r="F42" s="21">
        <v>1800</v>
      </c>
      <c r="H42" s="14"/>
      <c r="I42" s="17"/>
    </row>
    <row r="43" spans="2:9" x14ac:dyDescent="0.25">
      <c r="B43" s="4">
        <v>44819</v>
      </c>
      <c r="C43" s="10">
        <v>2209037</v>
      </c>
      <c r="D43" s="11" t="s">
        <v>622</v>
      </c>
      <c r="E43" s="20"/>
      <c r="F43" s="21">
        <v>250000</v>
      </c>
      <c r="H43" s="14"/>
      <c r="I43" s="17"/>
    </row>
    <row r="44" spans="2:9" x14ac:dyDescent="0.25">
      <c r="B44" s="4">
        <v>44819</v>
      </c>
      <c r="C44" s="10">
        <v>2209038</v>
      </c>
      <c r="D44" s="11" t="s">
        <v>623</v>
      </c>
      <c r="E44" s="20">
        <v>21625</v>
      </c>
      <c r="F44" s="21"/>
      <c r="H44" s="14">
        <v>-25</v>
      </c>
      <c r="I44" s="17"/>
    </row>
    <row r="45" spans="2:9" x14ac:dyDescent="0.25">
      <c r="B45" s="4">
        <v>44820</v>
      </c>
      <c r="C45" s="10">
        <v>2209039</v>
      </c>
      <c r="D45" s="11" t="s">
        <v>407</v>
      </c>
      <c r="E45" s="20">
        <v>216648</v>
      </c>
      <c r="F45" s="21"/>
      <c r="H45" s="14">
        <v>2</v>
      </c>
      <c r="I45" s="17"/>
    </row>
    <row r="46" spans="2:9" x14ac:dyDescent="0.25">
      <c r="B46" s="4">
        <v>44820</v>
      </c>
      <c r="C46" s="10">
        <v>2209040</v>
      </c>
      <c r="D46" s="11" t="s">
        <v>624</v>
      </c>
      <c r="E46" s="20"/>
      <c r="F46" s="21">
        <v>1800</v>
      </c>
      <c r="H46" s="14"/>
      <c r="I46" s="17"/>
    </row>
    <row r="47" spans="2:9" x14ac:dyDescent="0.25">
      <c r="B47" s="4">
        <v>44820</v>
      </c>
      <c r="C47" s="10">
        <v>2209041</v>
      </c>
      <c r="D47" s="11" t="s">
        <v>625</v>
      </c>
      <c r="E47" s="20"/>
      <c r="F47" s="21">
        <v>90000</v>
      </c>
      <c r="H47" s="14"/>
      <c r="I47" s="17"/>
    </row>
    <row r="48" spans="2:9" x14ac:dyDescent="0.25">
      <c r="B48" s="4">
        <v>44820</v>
      </c>
      <c r="C48" s="10">
        <v>2209042</v>
      </c>
      <c r="D48" s="11" t="s">
        <v>628</v>
      </c>
      <c r="E48" s="20"/>
      <c r="F48" s="21">
        <v>45500</v>
      </c>
      <c r="H48" s="14"/>
      <c r="I48" s="17"/>
    </row>
    <row r="49" spans="2:9" x14ac:dyDescent="0.25">
      <c r="B49" s="4">
        <v>44820</v>
      </c>
      <c r="C49" s="10">
        <v>2209043</v>
      </c>
      <c r="D49" s="11" t="s">
        <v>626</v>
      </c>
      <c r="E49" s="20"/>
      <c r="F49" s="21">
        <v>30100</v>
      </c>
      <c r="H49" s="14"/>
      <c r="I49" s="17"/>
    </row>
    <row r="50" spans="2:9" x14ac:dyDescent="0.25">
      <c r="B50" s="4">
        <v>44820</v>
      </c>
      <c r="C50" s="10">
        <v>2209044</v>
      </c>
      <c r="D50" s="11" t="s">
        <v>603</v>
      </c>
      <c r="E50" s="20"/>
      <c r="F50" s="21">
        <v>3000</v>
      </c>
      <c r="H50" s="14"/>
      <c r="I50" s="17"/>
    </row>
    <row r="51" spans="2:9" x14ac:dyDescent="0.25">
      <c r="B51" s="4">
        <v>44820</v>
      </c>
      <c r="C51" s="10">
        <v>2209045</v>
      </c>
      <c r="D51" s="11" t="s">
        <v>629</v>
      </c>
      <c r="E51" s="20">
        <v>32640</v>
      </c>
      <c r="F51" s="21"/>
      <c r="H51" s="14">
        <v>-40</v>
      </c>
      <c r="I51" s="17"/>
    </row>
    <row r="52" spans="2:9" x14ac:dyDescent="0.25">
      <c r="B52" s="4">
        <v>44820</v>
      </c>
      <c r="C52" s="10">
        <v>2209046</v>
      </c>
      <c r="D52" s="11" t="s">
        <v>590</v>
      </c>
      <c r="E52" s="20"/>
      <c r="F52" s="21">
        <v>1000</v>
      </c>
      <c r="H52" s="14"/>
      <c r="I52" s="17"/>
    </row>
    <row r="53" spans="2:9" x14ac:dyDescent="0.25">
      <c r="B53" s="4">
        <v>44820</v>
      </c>
      <c r="C53" s="10">
        <v>2209047</v>
      </c>
      <c r="D53" s="11" t="s">
        <v>671</v>
      </c>
      <c r="E53" s="20"/>
      <c r="F53" s="21">
        <v>98500</v>
      </c>
      <c r="H53" s="14"/>
      <c r="I53" s="17"/>
    </row>
    <row r="54" spans="2:9" x14ac:dyDescent="0.25">
      <c r="B54" s="4">
        <v>44821</v>
      </c>
      <c r="C54" s="10">
        <v>2209048</v>
      </c>
      <c r="D54" s="11" t="s">
        <v>630</v>
      </c>
      <c r="E54" s="20">
        <v>114372</v>
      </c>
      <c r="F54" s="21"/>
      <c r="H54" s="14">
        <v>-72</v>
      </c>
      <c r="I54" s="17"/>
    </row>
    <row r="55" spans="2:9" x14ac:dyDescent="0.25">
      <c r="B55" s="4">
        <v>44823</v>
      </c>
      <c r="C55" s="10">
        <v>2209049</v>
      </c>
      <c r="D55" s="11" t="s">
        <v>631</v>
      </c>
      <c r="E55" s="20"/>
      <c r="F55" s="21">
        <v>56000</v>
      </c>
      <c r="H55" s="14"/>
      <c r="I55" s="17"/>
    </row>
    <row r="56" spans="2:9" x14ac:dyDescent="0.25">
      <c r="B56" s="4">
        <v>44823</v>
      </c>
      <c r="C56" s="10">
        <v>2209050</v>
      </c>
      <c r="D56" s="11" t="s">
        <v>632</v>
      </c>
      <c r="E56" s="20"/>
      <c r="F56" s="21">
        <v>10000</v>
      </c>
      <c r="H56" s="14"/>
      <c r="I56" s="17"/>
    </row>
    <row r="57" spans="2:9" x14ac:dyDescent="0.25">
      <c r="B57" s="4">
        <v>44823</v>
      </c>
      <c r="C57" s="10">
        <v>2209051</v>
      </c>
      <c r="D57" s="11" t="s">
        <v>633</v>
      </c>
      <c r="E57" s="20"/>
      <c r="F57" s="21">
        <v>50000</v>
      </c>
      <c r="H57" s="14"/>
      <c r="I57" s="17"/>
    </row>
    <row r="58" spans="2:9" x14ac:dyDescent="0.25">
      <c r="B58" s="4">
        <v>44823</v>
      </c>
      <c r="C58" s="10">
        <v>2209052</v>
      </c>
      <c r="D58" s="11" t="s">
        <v>634</v>
      </c>
      <c r="E58" s="20">
        <v>119408</v>
      </c>
      <c r="F58" s="21"/>
      <c r="H58" s="14">
        <v>-108</v>
      </c>
      <c r="I58" s="17"/>
    </row>
    <row r="59" spans="2:9" x14ac:dyDescent="0.25">
      <c r="B59" s="4">
        <v>44824</v>
      </c>
      <c r="C59" s="10">
        <v>2209053</v>
      </c>
      <c r="D59" s="11" t="s">
        <v>636</v>
      </c>
      <c r="E59" s="20">
        <v>258169</v>
      </c>
      <c r="F59" s="21"/>
      <c r="H59" s="14"/>
      <c r="I59" s="17"/>
    </row>
    <row r="60" spans="2:9" x14ac:dyDescent="0.25">
      <c r="B60" s="4">
        <v>44825</v>
      </c>
      <c r="C60" s="10">
        <v>2209054</v>
      </c>
      <c r="D60" s="11" t="s">
        <v>635</v>
      </c>
      <c r="E60" s="20"/>
      <c r="F60" s="21">
        <v>13000</v>
      </c>
      <c r="H60" s="14"/>
      <c r="I60" s="17"/>
    </row>
    <row r="61" spans="2:9" x14ac:dyDescent="0.25">
      <c r="B61" s="4">
        <v>44825</v>
      </c>
      <c r="C61" s="10">
        <v>2209055</v>
      </c>
      <c r="D61" s="11" t="s">
        <v>666</v>
      </c>
      <c r="E61" s="20"/>
      <c r="F61" s="21">
        <v>80000</v>
      </c>
      <c r="H61" s="14"/>
      <c r="I61" s="17"/>
    </row>
    <row r="62" spans="2:9" x14ac:dyDescent="0.25">
      <c r="B62" s="4">
        <v>44825</v>
      </c>
      <c r="C62" s="10">
        <v>2209056</v>
      </c>
      <c r="D62" s="11" t="s">
        <v>637</v>
      </c>
      <c r="E62" s="20"/>
      <c r="F62" s="21">
        <v>176000</v>
      </c>
      <c r="H62" s="14"/>
      <c r="I62" s="17"/>
    </row>
    <row r="63" spans="2:9" x14ac:dyDescent="0.25">
      <c r="B63" s="4">
        <v>44825</v>
      </c>
      <c r="C63" s="10">
        <v>2209057</v>
      </c>
      <c r="D63" s="11" t="s">
        <v>638</v>
      </c>
      <c r="E63" s="20">
        <v>34420</v>
      </c>
      <c r="F63" s="21"/>
      <c r="H63" s="14">
        <v>-220</v>
      </c>
      <c r="I63" s="17"/>
    </row>
    <row r="64" spans="2:9" x14ac:dyDescent="0.25">
      <c r="B64" s="4">
        <v>44826</v>
      </c>
      <c r="C64" s="10">
        <v>2209058</v>
      </c>
      <c r="D64" s="11" t="s">
        <v>640</v>
      </c>
      <c r="E64" s="20">
        <v>74270</v>
      </c>
      <c r="F64" s="21"/>
      <c r="H64" s="14">
        <v>-270</v>
      </c>
      <c r="I64" s="17"/>
    </row>
    <row r="65" spans="2:9" x14ac:dyDescent="0.25">
      <c r="B65" s="4">
        <v>44827</v>
      </c>
      <c r="C65" s="10">
        <v>2209059</v>
      </c>
      <c r="D65" s="11" t="s">
        <v>667</v>
      </c>
      <c r="E65" s="20"/>
      <c r="F65" s="21">
        <v>60000</v>
      </c>
      <c r="H65" s="14"/>
      <c r="I65" s="17"/>
    </row>
    <row r="66" spans="2:9" x14ac:dyDescent="0.25">
      <c r="B66" s="4">
        <v>44827</v>
      </c>
      <c r="C66" s="10">
        <v>2209060</v>
      </c>
      <c r="D66" s="11" t="s">
        <v>672</v>
      </c>
      <c r="E66" s="20"/>
      <c r="F66" s="21">
        <v>171000</v>
      </c>
      <c r="H66" s="14"/>
      <c r="I66" s="17"/>
    </row>
    <row r="67" spans="2:9" x14ac:dyDescent="0.25">
      <c r="B67" s="4">
        <v>44827</v>
      </c>
      <c r="C67" s="10">
        <v>2209061</v>
      </c>
      <c r="D67" s="11" t="s">
        <v>639</v>
      </c>
      <c r="E67" s="20"/>
      <c r="F67" s="21">
        <v>7500</v>
      </c>
      <c r="H67" s="14"/>
      <c r="I67" s="17"/>
    </row>
    <row r="68" spans="2:9" x14ac:dyDescent="0.25">
      <c r="B68" s="4">
        <v>44827</v>
      </c>
      <c r="C68" s="10">
        <v>2209062</v>
      </c>
      <c r="D68" s="11" t="s">
        <v>641</v>
      </c>
      <c r="E68" s="20">
        <v>9800</v>
      </c>
      <c r="F68" s="21"/>
      <c r="H68" s="14">
        <v>-133</v>
      </c>
      <c r="I68" s="17"/>
    </row>
    <row r="69" spans="2:9" x14ac:dyDescent="0.25">
      <c r="B69" s="4">
        <v>44828</v>
      </c>
      <c r="C69" s="10">
        <v>2209063</v>
      </c>
      <c r="D69" s="11" t="s">
        <v>642</v>
      </c>
      <c r="E69" s="20">
        <v>27287</v>
      </c>
      <c r="F69" s="21"/>
      <c r="H69" s="14">
        <v>-87</v>
      </c>
      <c r="I69" s="17"/>
    </row>
    <row r="70" spans="2:9" x14ac:dyDescent="0.25">
      <c r="B70" s="4">
        <v>44830</v>
      </c>
      <c r="C70" s="10">
        <v>2209064</v>
      </c>
      <c r="D70" s="11" t="s">
        <v>643</v>
      </c>
      <c r="E70" s="20"/>
      <c r="F70" s="21">
        <v>4000</v>
      </c>
      <c r="H70" s="14"/>
      <c r="I70" s="17"/>
    </row>
    <row r="71" spans="2:9" x14ac:dyDescent="0.25">
      <c r="B71" s="4">
        <v>44830</v>
      </c>
      <c r="C71" s="10">
        <v>2209065</v>
      </c>
      <c r="D71" s="11" t="s">
        <v>385</v>
      </c>
      <c r="E71" s="20"/>
      <c r="F71" s="21">
        <v>160000</v>
      </c>
      <c r="H71" s="14"/>
      <c r="I71" s="17"/>
    </row>
    <row r="72" spans="2:9" x14ac:dyDescent="0.25">
      <c r="B72" s="4">
        <v>44830</v>
      </c>
      <c r="C72" s="10">
        <v>2209066</v>
      </c>
      <c r="D72" s="11" t="s">
        <v>644</v>
      </c>
      <c r="E72" s="20"/>
      <c r="F72" s="21">
        <v>35000</v>
      </c>
      <c r="H72" s="14"/>
      <c r="I72" s="17"/>
    </row>
    <row r="73" spans="2:9" x14ac:dyDescent="0.25">
      <c r="B73" s="4">
        <v>44830</v>
      </c>
      <c r="C73" s="10">
        <v>2209067</v>
      </c>
      <c r="D73" s="11" t="s">
        <v>645</v>
      </c>
      <c r="E73" s="20"/>
      <c r="F73" s="21">
        <v>18095</v>
      </c>
      <c r="H73" s="14"/>
      <c r="I73" s="17"/>
    </row>
    <row r="74" spans="2:9" x14ac:dyDescent="0.25">
      <c r="B74" s="4">
        <v>44830</v>
      </c>
      <c r="C74" s="10">
        <v>2209068</v>
      </c>
      <c r="D74" s="11" t="s">
        <v>646</v>
      </c>
      <c r="E74" s="20"/>
      <c r="F74" s="21">
        <v>2000</v>
      </c>
      <c r="H74" s="14"/>
      <c r="I74" s="17"/>
    </row>
    <row r="75" spans="2:9" x14ac:dyDescent="0.25">
      <c r="B75" s="4">
        <v>44830</v>
      </c>
      <c r="C75" s="10">
        <v>2209069</v>
      </c>
      <c r="D75" s="11" t="s">
        <v>238</v>
      </c>
      <c r="E75" s="20"/>
      <c r="F75" s="21">
        <v>15000</v>
      </c>
      <c r="H75" s="14"/>
      <c r="I75" s="17"/>
    </row>
    <row r="76" spans="2:9" x14ac:dyDescent="0.25">
      <c r="B76" s="4">
        <v>44830</v>
      </c>
      <c r="C76" s="10">
        <v>2209070</v>
      </c>
      <c r="D76" s="11" t="s">
        <v>647</v>
      </c>
      <c r="E76" s="20">
        <v>111480</v>
      </c>
      <c r="F76" s="21"/>
      <c r="H76" s="14">
        <v>-180</v>
      </c>
      <c r="I76" s="17"/>
    </row>
    <row r="77" spans="2:9" x14ac:dyDescent="0.25">
      <c r="B77" s="4">
        <v>44831</v>
      </c>
      <c r="C77" s="10">
        <v>2209071</v>
      </c>
      <c r="D77" s="11" t="s">
        <v>648</v>
      </c>
      <c r="E77" s="20"/>
      <c r="F77" s="21">
        <v>20000</v>
      </c>
      <c r="H77" s="14"/>
      <c r="I77" s="17"/>
    </row>
    <row r="78" spans="2:9" x14ac:dyDescent="0.25">
      <c r="B78" s="4">
        <v>44831</v>
      </c>
      <c r="C78" s="10">
        <v>2209072</v>
      </c>
      <c r="D78" s="11" t="s">
        <v>649</v>
      </c>
      <c r="E78" s="20">
        <v>53147</v>
      </c>
      <c r="F78" s="21"/>
      <c r="H78" s="14">
        <v>-147</v>
      </c>
      <c r="I78" s="17"/>
    </row>
    <row r="79" spans="2:9" x14ac:dyDescent="0.25">
      <c r="B79" s="4">
        <v>44832</v>
      </c>
      <c r="C79" s="10">
        <v>2209073</v>
      </c>
      <c r="D79" s="11" t="s">
        <v>650</v>
      </c>
      <c r="E79" s="20"/>
      <c r="F79" s="21">
        <v>50000</v>
      </c>
      <c r="H79" s="14"/>
      <c r="I79" s="17"/>
    </row>
    <row r="80" spans="2:9" x14ac:dyDescent="0.25">
      <c r="B80" s="4">
        <v>44832</v>
      </c>
      <c r="C80" s="10">
        <v>2209074</v>
      </c>
      <c r="D80" s="11" t="s">
        <v>651</v>
      </c>
      <c r="E80" s="20"/>
      <c r="F80" s="21">
        <v>4956</v>
      </c>
      <c r="H80" s="14">
        <v>-44</v>
      </c>
      <c r="I80" s="17"/>
    </row>
    <row r="81" spans="2:9" x14ac:dyDescent="0.25">
      <c r="B81" s="4">
        <v>44832</v>
      </c>
      <c r="C81" s="10">
        <v>2209075</v>
      </c>
      <c r="D81" s="11" t="s">
        <v>652</v>
      </c>
      <c r="E81" s="20"/>
      <c r="F81" s="21">
        <v>70000</v>
      </c>
      <c r="H81" s="14"/>
      <c r="I81" s="17"/>
    </row>
    <row r="82" spans="2:9" x14ac:dyDescent="0.25">
      <c r="B82" s="4">
        <v>44832</v>
      </c>
      <c r="C82" s="10">
        <v>2209076</v>
      </c>
      <c r="D82" s="11" t="s">
        <v>319</v>
      </c>
      <c r="E82" s="20"/>
      <c r="F82" s="21">
        <v>5000</v>
      </c>
      <c r="H82" s="14"/>
      <c r="I82" s="17"/>
    </row>
    <row r="83" spans="2:9" x14ac:dyDescent="0.25">
      <c r="B83" s="4">
        <v>44832</v>
      </c>
      <c r="C83" s="10">
        <v>2209077</v>
      </c>
      <c r="D83" s="11" t="s">
        <v>653</v>
      </c>
      <c r="E83" s="20">
        <v>4720</v>
      </c>
      <c r="F83" s="21"/>
      <c r="H83" s="14">
        <v>-20</v>
      </c>
      <c r="I83" s="17"/>
    </row>
    <row r="84" spans="2:9" x14ac:dyDescent="0.25">
      <c r="B84" s="4">
        <v>44833</v>
      </c>
      <c r="C84" s="10">
        <v>2209078</v>
      </c>
      <c r="D84" s="11" t="s">
        <v>654</v>
      </c>
      <c r="E84" s="20">
        <v>162604</v>
      </c>
      <c r="F84" s="21"/>
      <c r="H84" s="14"/>
      <c r="I84" s="17"/>
    </row>
    <row r="85" spans="2:9" x14ac:dyDescent="0.25">
      <c r="B85" s="4">
        <v>44833</v>
      </c>
      <c r="C85" s="10">
        <v>2209079</v>
      </c>
      <c r="D85" s="11" t="s">
        <v>655</v>
      </c>
      <c r="E85" s="20">
        <v>62851</v>
      </c>
      <c r="F85" s="21"/>
      <c r="H85" s="14"/>
      <c r="I85" s="17"/>
    </row>
    <row r="86" spans="2:9" x14ac:dyDescent="0.25">
      <c r="B86" s="4">
        <v>44834</v>
      </c>
      <c r="C86" s="10">
        <v>2209080</v>
      </c>
      <c r="D86" s="11" t="s">
        <v>656</v>
      </c>
      <c r="E86" s="20"/>
      <c r="F86" s="21">
        <v>8320</v>
      </c>
      <c r="H86" s="14"/>
      <c r="I86" s="17"/>
    </row>
    <row r="87" spans="2:9" x14ac:dyDescent="0.25">
      <c r="B87" s="4">
        <v>44834</v>
      </c>
      <c r="C87" s="10">
        <v>2209081</v>
      </c>
      <c r="D87" s="11" t="s">
        <v>668</v>
      </c>
      <c r="E87" s="20"/>
      <c r="F87" s="21">
        <v>50000</v>
      </c>
      <c r="H87" s="14"/>
      <c r="I87" s="17"/>
    </row>
    <row r="88" spans="2:9" x14ac:dyDescent="0.25">
      <c r="B88" s="4">
        <v>44834</v>
      </c>
      <c r="C88" s="10">
        <v>2209082</v>
      </c>
      <c r="D88" s="11" t="s">
        <v>657</v>
      </c>
      <c r="E88" s="20">
        <v>113527</v>
      </c>
      <c r="F88" s="21"/>
      <c r="H88" s="14">
        <v>-127</v>
      </c>
      <c r="I88" s="17"/>
    </row>
    <row r="89" spans="2:9" x14ac:dyDescent="0.25">
      <c r="B89" s="4">
        <v>44834</v>
      </c>
      <c r="C89" s="10">
        <v>2209083</v>
      </c>
      <c r="D89" s="11" t="s">
        <v>673</v>
      </c>
      <c r="E89" s="20"/>
      <c r="F89" s="21">
        <v>119000</v>
      </c>
      <c r="H89" s="14"/>
      <c r="I89" s="17"/>
    </row>
    <row r="90" spans="2:9" x14ac:dyDescent="0.25">
      <c r="B90" s="4"/>
      <c r="C90" s="10"/>
      <c r="D90" s="11"/>
      <c r="E90" s="20"/>
      <c r="F90" s="21"/>
      <c r="H90" s="14"/>
      <c r="I90" s="17"/>
    </row>
    <row r="91" spans="2:9" x14ac:dyDescent="0.25">
      <c r="B91" s="11"/>
      <c r="C91" s="11"/>
      <c r="D91" s="11"/>
      <c r="E91" s="11"/>
      <c r="F91" s="11"/>
      <c r="H91" s="14">
        <f>SUM(H6:H90)</f>
        <v>-2076</v>
      </c>
      <c r="I91" s="17"/>
    </row>
    <row r="92" spans="2:9" x14ac:dyDescent="0.25">
      <c r="E92" s="7">
        <f>SUM(E6:E91)</f>
        <v>3095214</v>
      </c>
      <c r="F92" s="7">
        <f>SUM(F6:F91)</f>
        <v>2858294</v>
      </c>
      <c r="I92" s="17"/>
    </row>
    <row r="93" spans="2:9" x14ac:dyDescent="0.25">
      <c r="I93" s="17"/>
    </row>
    <row r="94" spans="2:9" x14ac:dyDescent="0.25">
      <c r="E94" s="15" t="s">
        <v>8</v>
      </c>
      <c r="F94" s="7">
        <f>E92-F92</f>
        <v>236920</v>
      </c>
      <c r="I94" s="17"/>
    </row>
    <row r="95" spans="2:9" x14ac:dyDescent="0.25">
      <c r="H95" s="16" t="s">
        <v>8</v>
      </c>
      <c r="I95" s="7">
        <f>F94+H91+I100</f>
        <v>234844</v>
      </c>
    </row>
    <row r="96" spans="2:9" x14ac:dyDescent="0.25">
      <c r="I96" s="17"/>
    </row>
    <row r="97" spans="2:14" x14ac:dyDescent="0.25">
      <c r="I97" s="17"/>
    </row>
    <row r="98" spans="2:14" x14ac:dyDescent="0.25">
      <c r="I98" s="17"/>
      <c r="J98" s="28"/>
    </row>
    <row r="99" spans="2:14" x14ac:dyDescent="0.25">
      <c r="H99" s="30"/>
      <c r="J99" s="29"/>
    </row>
    <row r="100" spans="2:14" x14ac:dyDescent="0.25">
      <c r="H100" s="24"/>
      <c r="I100" s="19"/>
      <c r="J100" s="29"/>
    </row>
    <row r="101" spans="2:14" x14ac:dyDescent="0.25">
      <c r="H101" s="24"/>
      <c r="J101" s="29"/>
    </row>
    <row r="102" spans="2:14" x14ac:dyDescent="0.25">
      <c r="J102" s="29"/>
    </row>
    <row r="103" spans="2:14" x14ac:dyDescent="0.25">
      <c r="J103" s="29"/>
    </row>
    <row r="104" spans="2:14" x14ac:dyDescent="0.25">
      <c r="J104" s="29"/>
    </row>
    <row r="105" spans="2:14" x14ac:dyDescent="0.25">
      <c r="J105" s="29"/>
    </row>
    <row r="106" spans="2:14" x14ac:dyDescent="0.25">
      <c r="J106" s="29"/>
    </row>
    <row r="107" spans="2:14" s="23" customFormat="1" x14ac:dyDescent="0.25">
      <c r="B107"/>
      <c r="C107"/>
      <c r="D107"/>
      <c r="E107"/>
      <c r="F107"/>
      <c r="G107"/>
      <c r="H107"/>
      <c r="I107"/>
      <c r="J107" s="29"/>
      <c r="M107"/>
      <c r="N107"/>
    </row>
    <row r="108" spans="2:14" s="23" customFormat="1" x14ac:dyDescent="0.25">
      <c r="B108"/>
      <c r="C108"/>
      <c r="D108"/>
      <c r="E108"/>
      <c r="F108"/>
      <c r="G108"/>
      <c r="H108"/>
      <c r="I108"/>
      <c r="J108" s="29"/>
      <c r="M108"/>
      <c r="N108"/>
    </row>
    <row r="109" spans="2:14" x14ac:dyDescent="0.25">
      <c r="J109" s="29"/>
    </row>
    <row r="110" spans="2:14" x14ac:dyDescent="0.25">
      <c r="J110" s="19"/>
    </row>
  </sheetData>
  <pageMargins left="0.27559055118110237" right="0.19685039370078741" top="0.19685039370078741" bottom="0.19685039370078741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10</vt:i4>
      </vt:variant>
    </vt:vector>
  </HeadingPairs>
  <TitlesOfParts>
    <vt:vector size="22" baseType="lpstr">
      <vt:lpstr>JANVIER</vt:lpstr>
      <vt:lpstr>FEVRIER</vt:lpstr>
      <vt:lpstr>MARS</vt:lpstr>
      <vt:lpstr>AVRIL</vt:lpstr>
      <vt:lpstr>MAI</vt:lpstr>
      <vt:lpstr>JUIN</vt:lpstr>
      <vt:lpstr>JUILLET</vt:lpstr>
      <vt:lpstr>AOUT 2022</vt:lpstr>
      <vt:lpstr>SEPT 2022</vt:lpstr>
      <vt:lpstr>OCT 2022</vt:lpstr>
      <vt:lpstr>NOV 2022</vt:lpstr>
      <vt:lpstr>DECEMBRE 2022</vt:lpstr>
      <vt:lpstr>'AOUT 2022'!Zone_d_impression</vt:lpstr>
      <vt:lpstr>AVRIL!Zone_d_impression</vt:lpstr>
      <vt:lpstr>FEVRIER!Zone_d_impression</vt:lpstr>
      <vt:lpstr>JANVIER!Zone_d_impression</vt:lpstr>
      <vt:lpstr>JUILLET!Zone_d_impression</vt:lpstr>
      <vt:lpstr>JUIN!Zone_d_impression</vt:lpstr>
      <vt:lpstr>MARS!Zone_d_impression</vt:lpstr>
      <vt:lpstr>'NOV 2022'!Zone_d_impression</vt:lpstr>
      <vt:lpstr>'OCT 2022'!Zone_d_impression</vt:lpstr>
      <vt:lpstr>'SEPT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2024-04-23T18:28:17Z</dcterms:modified>
</cp:coreProperties>
</file>